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7680" firstSheet="10" activeTab="14"/>
  </bookViews>
  <sheets>
    <sheet name="Жим лежа без экипировки" sheetId="11" r:id="rId1"/>
    <sheet name="Жим лежа без экипировки ДК" sheetId="16" r:id="rId2"/>
    <sheet name="Жим лежа soft экипировка" sheetId="17" r:id="rId3"/>
    <sheet name="Жим лежа soft экипировка ДК" sheetId="18" r:id="rId4"/>
    <sheet name="Жим лежа в односл. экипировке" sheetId="19" r:id="rId5"/>
    <sheet name="Жим лежа односл. экипировке  ДК" sheetId="20" r:id="rId6"/>
    <sheet name="Становая тяга без экипировки" sheetId="13" r:id="rId7"/>
    <sheet name="Становая тяга в экипировке ДК" sheetId="21" r:id="rId8"/>
    <sheet name="Пауэрлифтинг без экипировки ДК" sheetId="22" r:id="rId9"/>
    <sheet name="Пауэрлифтинг без экипировки" sheetId="10" r:id="rId10"/>
    <sheet name="Народный жим 1_2 веса ДК" sheetId="4" r:id="rId11"/>
    <sheet name="Народный жим 1 вес ДК" sheetId="23" r:id="rId12"/>
    <sheet name="Народный жим 1 вес" sheetId="24" r:id="rId13"/>
    <sheet name="Пауэрспорт  ДК" sheetId="14" r:id="rId14"/>
    <sheet name="Пауэрспорт " sheetId="25" r:id="rId15"/>
  </sheets>
  <calcPr calcId="145621" refMode="R1C1"/>
</workbook>
</file>

<file path=xl/calcChain.xml><?xml version="1.0" encoding="utf-8"?>
<calcChain xmlns="http://schemas.openxmlformats.org/spreadsheetml/2006/main">
  <c r="L5" i="22" l="1"/>
  <c r="L7" i="22"/>
  <c r="L9" i="22"/>
  <c r="L10" i="22"/>
  <c r="L11" i="22"/>
  <c r="L13" i="22"/>
  <c r="L15" i="22"/>
  <c r="L17" i="22"/>
  <c r="L19" i="22"/>
  <c r="L21" i="22"/>
  <c r="L22" i="22"/>
  <c r="L23" i="22"/>
  <c r="L25" i="22"/>
  <c r="L26" i="22"/>
  <c r="L28" i="22"/>
  <c r="L29" i="22"/>
  <c r="L31" i="22"/>
  <c r="L32" i="22"/>
  <c r="L5" i="25" l="1"/>
  <c r="Q5" i="25"/>
  <c r="L7" i="25"/>
  <c r="Q7" i="25"/>
  <c r="R7" i="25" s="1"/>
  <c r="S7" i="25" s="1"/>
  <c r="Q7" i="14"/>
  <c r="L7" i="14"/>
  <c r="Q5" i="14"/>
  <c r="L5" i="14"/>
  <c r="K15" i="24"/>
  <c r="K13" i="24"/>
  <c r="K12" i="24"/>
  <c r="K11" i="24"/>
  <c r="K9" i="24"/>
  <c r="K8" i="24"/>
  <c r="K7" i="24"/>
  <c r="E5" i="24"/>
  <c r="K5" i="24" s="1"/>
  <c r="K7" i="23"/>
  <c r="K5" i="23"/>
  <c r="K5" i="4"/>
  <c r="R5" i="25" l="1"/>
  <c r="S5" i="25" s="1"/>
  <c r="R7" i="14"/>
  <c r="S7" i="14" s="1"/>
  <c r="R5" i="14"/>
  <c r="S5" i="14" s="1"/>
  <c r="V32" i="22" l="1"/>
  <c r="W32" i="22" s="1"/>
  <c r="X32" i="22" s="1"/>
  <c r="Q32" i="22"/>
  <c r="V31" i="22"/>
  <c r="Q31" i="22"/>
  <c r="V29" i="22"/>
  <c r="W29" i="22" s="1"/>
  <c r="X29" i="22" s="1"/>
  <c r="Q29" i="22"/>
  <c r="V28" i="22"/>
  <c r="Q28" i="22"/>
  <c r="V26" i="22"/>
  <c r="Q26" i="22"/>
  <c r="V25" i="22"/>
  <c r="W25" i="22" s="1"/>
  <c r="X25" i="22" s="1"/>
  <c r="Q25" i="22"/>
  <c r="V23" i="22"/>
  <c r="Q23" i="22"/>
  <c r="V22" i="22"/>
  <c r="Q22" i="22"/>
  <c r="V21" i="22"/>
  <c r="W21" i="22" s="1"/>
  <c r="X21" i="22" s="1"/>
  <c r="Q21" i="22"/>
  <c r="V19" i="22"/>
  <c r="Q19" i="22"/>
  <c r="V17" i="22"/>
  <c r="Q17" i="22"/>
  <c r="V15" i="22"/>
  <c r="W15" i="22" s="1"/>
  <c r="X15" i="22" s="1"/>
  <c r="Q15" i="22"/>
  <c r="V13" i="22"/>
  <c r="Q13" i="22"/>
  <c r="V11" i="22"/>
  <c r="Q11" i="22"/>
  <c r="V10" i="22"/>
  <c r="Q10" i="22"/>
  <c r="V9" i="22"/>
  <c r="W9" i="22" s="1"/>
  <c r="X9" i="22" s="1"/>
  <c r="Q9" i="22"/>
  <c r="V7" i="22"/>
  <c r="W7" i="22" s="1"/>
  <c r="X7" i="22" s="1"/>
  <c r="Q7" i="22"/>
  <c r="V5" i="22"/>
  <c r="Q5" i="22"/>
  <c r="L5" i="21"/>
  <c r="M5" i="21" s="1"/>
  <c r="L5" i="13"/>
  <c r="M5" i="13" s="1"/>
  <c r="L5" i="20"/>
  <c r="M5" i="20" s="1"/>
  <c r="L5" i="19"/>
  <c r="M5" i="19" s="1"/>
  <c r="L8" i="18"/>
  <c r="M8" i="18" s="1"/>
  <c r="L6" i="18"/>
  <c r="M6" i="18" s="1"/>
  <c r="L5" i="18"/>
  <c r="M5" i="18" s="1"/>
  <c r="L6" i="17"/>
  <c r="M6" i="17" s="1"/>
  <c r="L5" i="17"/>
  <c r="M5" i="17" s="1"/>
  <c r="L35" i="16"/>
  <c r="M35" i="16" s="1"/>
  <c r="L33" i="16"/>
  <c r="M33" i="16" s="1"/>
  <c r="L31" i="16"/>
  <c r="M31" i="16" s="1"/>
  <c r="L30" i="16"/>
  <c r="M30" i="16" s="1"/>
  <c r="L28" i="16"/>
  <c r="M28" i="16" s="1"/>
  <c r="L27" i="16"/>
  <c r="M27" i="16" s="1"/>
  <c r="L25" i="16"/>
  <c r="M25" i="16" s="1"/>
  <c r="L24" i="16"/>
  <c r="M24" i="16" s="1"/>
  <c r="L23" i="16"/>
  <c r="M23" i="16" s="1"/>
  <c r="L22" i="16"/>
  <c r="M22" i="16" s="1"/>
  <c r="L21" i="16"/>
  <c r="M21" i="16" s="1"/>
  <c r="L19" i="16"/>
  <c r="M19" i="16" s="1"/>
  <c r="L18" i="16"/>
  <c r="M18" i="16" s="1"/>
  <c r="L16" i="16"/>
  <c r="M16" i="16" s="1"/>
  <c r="L15" i="16"/>
  <c r="M15" i="16" s="1"/>
  <c r="L13" i="16"/>
  <c r="M13" i="16" s="1"/>
  <c r="L11" i="16"/>
  <c r="M11" i="16" s="1"/>
  <c r="L9" i="16"/>
  <c r="M9" i="16" s="1"/>
  <c r="L7" i="16"/>
  <c r="M7" i="16" s="1"/>
  <c r="L5" i="16"/>
  <c r="M5" i="16" s="1"/>
  <c r="W26" i="22" l="1"/>
  <c r="X26" i="22" s="1"/>
  <c r="W22" i="22"/>
  <c r="X22" i="22" s="1"/>
  <c r="W23" i="22"/>
  <c r="X23" i="22" s="1"/>
  <c r="W19" i="22"/>
  <c r="X19" i="22" s="1"/>
  <c r="W17" i="22"/>
  <c r="X17" i="22" s="1"/>
  <c r="W13" i="22"/>
  <c r="X13" i="22" s="1"/>
  <c r="W11" i="22"/>
  <c r="X11" i="22" s="1"/>
  <c r="W10" i="22"/>
  <c r="X10" i="22" s="1"/>
  <c r="W5" i="22"/>
  <c r="X5" i="22" s="1"/>
  <c r="W28" i="22"/>
  <c r="X28" i="22" s="1"/>
  <c r="W31" i="22"/>
  <c r="X31" i="22" s="1"/>
  <c r="L5" i="11"/>
  <c r="M5" i="11" s="1"/>
  <c r="L7" i="11"/>
  <c r="M7" i="11" s="1"/>
  <c r="L8" i="11"/>
  <c r="M8" i="11" s="1"/>
  <c r="L10" i="11"/>
  <c r="M10" i="11" s="1"/>
  <c r="L11" i="11"/>
  <c r="M11" i="11" s="1"/>
  <c r="L13" i="11"/>
  <c r="M13" i="11" s="1"/>
  <c r="L14" i="11"/>
  <c r="M14" i="11" s="1"/>
  <c r="L15" i="11"/>
  <c r="M15" i="11" s="1"/>
  <c r="L16" i="11"/>
  <c r="M16" i="11" s="1"/>
  <c r="L17" i="11"/>
  <c r="M17" i="11" s="1"/>
  <c r="L19" i="11"/>
  <c r="M19" i="11" s="1"/>
  <c r="L20" i="11"/>
  <c r="M20" i="11" s="1"/>
  <c r="L21" i="11"/>
  <c r="M21" i="11" s="1"/>
  <c r="Q5" i="10" l="1"/>
  <c r="V5" i="10" s="1"/>
  <c r="L5" i="10"/>
  <c r="Q9" i="10"/>
  <c r="V9" i="10" s="1"/>
  <c r="W9" i="10" s="1"/>
  <c r="X9" i="10" s="1"/>
  <c r="L9" i="10"/>
  <c r="Q11" i="10"/>
  <c r="V11" i="10" s="1"/>
  <c r="L11" i="10"/>
  <c r="V7" i="10"/>
  <c r="Q7" i="10"/>
  <c r="L7" i="10"/>
  <c r="W5" i="10" l="1"/>
  <c r="X5" i="10" s="1"/>
  <c r="W11" i="10"/>
  <c r="X11" i="10" s="1"/>
  <c r="W7" i="10"/>
  <c r="X7" i="10" s="1"/>
</calcChain>
</file>

<file path=xl/sharedStrings.xml><?xml version="1.0" encoding="utf-8"?>
<sst xmlns="http://schemas.openxmlformats.org/spreadsheetml/2006/main" count="757" uniqueCount="269">
  <si>
    <t>ФИО</t>
  </si>
  <si>
    <t>Сумма</t>
  </si>
  <si>
    <t>Жим</t>
  </si>
  <si>
    <t>Присед</t>
  </si>
  <si>
    <t>Место</t>
  </si>
  <si>
    <t>82,5-</t>
  </si>
  <si>
    <t>80-</t>
  </si>
  <si>
    <t>57,5-</t>
  </si>
  <si>
    <t>162,5-</t>
  </si>
  <si>
    <t>152,5-</t>
  </si>
  <si>
    <t>142,5-</t>
  </si>
  <si>
    <t>147,5-</t>
  </si>
  <si>
    <t>Тренер</t>
  </si>
  <si>
    <t>Команда</t>
  </si>
  <si>
    <t>-</t>
  </si>
  <si>
    <t>СВС</t>
  </si>
  <si>
    <t>Самостоятельно</t>
  </si>
  <si>
    <t>Рубиновая Пантера</t>
  </si>
  <si>
    <t>Свинцов М.</t>
  </si>
  <si>
    <t>172,5-</t>
  </si>
  <si>
    <t>122,5-</t>
  </si>
  <si>
    <t>37,5-</t>
  </si>
  <si>
    <t>62,5-</t>
  </si>
  <si>
    <t>77,5-</t>
  </si>
  <si>
    <t>Петрушин С.</t>
  </si>
  <si>
    <t>Белокопытов Владимир</t>
  </si>
  <si>
    <t>Кочмарев Д.</t>
  </si>
  <si>
    <t>217,5-</t>
  </si>
  <si>
    <t>182,5-</t>
  </si>
  <si>
    <t>Становая тяга</t>
  </si>
  <si>
    <t>212,5-</t>
  </si>
  <si>
    <t>187,5-</t>
  </si>
  <si>
    <t>112,5-</t>
  </si>
  <si>
    <t>47,5-</t>
  </si>
  <si>
    <t>27,5-</t>
  </si>
  <si>
    <t>Подъем на бицепс</t>
  </si>
  <si>
    <t>Жим стоя</t>
  </si>
  <si>
    <t>Возрастная категория Дата рождения/возраст</t>
  </si>
  <si>
    <t>Teen 13-15 (08.06.2000)/15</t>
  </si>
  <si>
    <t xml:space="preserve"> Juniors (15.08.1992)/23</t>
  </si>
  <si>
    <t>Open (15.08.1992)/23</t>
  </si>
  <si>
    <t>Open (06.12.1991)/24</t>
  </si>
  <si>
    <t>Open (20.04.1981)/35</t>
  </si>
  <si>
    <t>Juniors (12.09.1993)/22</t>
  </si>
  <si>
    <t>Open (07.09.1972)/43</t>
  </si>
  <si>
    <t>Open (17.04.1978)/37</t>
  </si>
  <si>
    <t>Open (28.05.1991)/24</t>
  </si>
  <si>
    <t>Juniors (13.09.1993)/22</t>
  </si>
  <si>
    <t>Open (11.02.1991)/25</t>
  </si>
  <si>
    <t>Open (15.10.1979)/36</t>
  </si>
  <si>
    <t>Open (10.03.1991)/24</t>
  </si>
  <si>
    <t>Open (28.02.1988)/27</t>
  </si>
  <si>
    <t>Open (11.03.2000)/15</t>
  </si>
  <si>
    <t>Open (03.03.1998)/17</t>
  </si>
  <si>
    <t>Teen 13-15 (09.02.2002)/14</t>
  </si>
  <si>
    <t>Open (23.02.1990)/25</t>
  </si>
  <si>
    <t>Open (05.04.1984)/31</t>
  </si>
  <si>
    <t>Juniors (21.02.1994)/21</t>
  </si>
  <si>
    <t>Open (25.09.1990)/25</t>
  </si>
  <si>
    <t>Juniors (17.05.1993)/22</t>
  </si>
  <si>
    <t>Open (21.07.1982)/33</t>
  </si>
  <si>
    <t>Open (13.08.1990)/25</t>
  </si>
  <si>
    <t>Open (26.01.1984)/32</t>
  </si>
  <si>
    <t>Teen 18-19 (18.09.1997)/18</t>
  </si>
  <si>
    <t>Open (03.05.1976)/39</t>
  </si>
  <si>
    <t>Open (07.02.1977)/39</t>
  </si>
  <si>
    <t>Juniors (23.10.1993)/22</t>
  </si>
  <si>
    <t>Masters 55-59 (01.06.1954)/59</t>
  </si>
  <si>
    <t>Open (18.05.1991)/24</t>
  </si>
  <si>
    <t>Masters 40-44 (23.10.1974)/41</t>
  </si>
  <si>
    <t>Juniors (26.05.1992)/23</t>
  </si>
  <si>
    <t>Open (26.05.1992)/24</t>
  </si>
  <si>
    <t>Open (20.04.1981)/34</t>
  </si>
  <si>
    <t>Juniors (19.10.1992)/23</t>
  </si>
  <si>
    <t>Open (01.07.1990)/25</t>
  </si>
  <si>
    <t>Томск/Томская область</t>
  </si>
  <si>
    <t>Асино/Томская область</t>
  </si>
  <si>
    <t>Новокузнецк/Кемеровская область</t>
  </si>
  <si>
    <t>Северск/Томская область</t>
  </si>
  <si>
    <t>Рейшел</t>
  </si>
  <si>
    <t>Рек.</t>
  </si>
  <si>
    <t>Результат</t>
  </si>
  <si>
    <t>Очки</t>
  </si>
  <si>
    <t>Обухович А.Г.</t>
  </si>
  <si>
    <t>Сынков В.С.</t>
  </si>
  <si>
    <t>Кочмарев Д.С.</t>
  </si>
  <si>
    <t>ВЕСОВАЯ КАТЕГОРИЯ 60</t>
  </si>
  <si>
    <t>ВЕСОВАЯ КАТЕГОРИЯ 82,5</t>
  </si>
  <si>
    <t>ВЕСОВАЯ КАТЕГОРИЯ 90</t>
  </si>
  <si>
    <t>ВЕСОВАЯ КАТЕГОРИЯ 100</t>
  </si>
  <si>
    <t>ВЕСОВАЯ КАТЕГОРИЯ 110</t>
  </si>
  <si>
    <t>ВЕСОВАЯ КАТЕГОРИЯ 44</t>
  </si>
  <si>
    <t>ВЕСОВАЯ КАТЕГОРИЯ 48</t>
  </si>
  <si>
    <t>ВЕСОВАЯ КАТЕГОРИЯ 52</t>
  </si>
  <si>
    <t>ВЕСОВАЯ КАТЕГОРИЯ 75</t>
  </si>
  <si>
    <t>ВЕСОВАЯ КАТЕГОРИЯ 125</t>
  </si>
  <si>
    <t>ВЕСОВАЯ КАТЕГОРИЯ 140</t>
  </si>
  <si>
    <t>Open (29.03.1988)/27</t>
  </si>
  <si>
    <t>Teen 16-17 (18.05.1999)/16</t>
  </si>
  <si>
    <t>ВЕСОВАЯ КАТЕГОРИЯ 56</t>
  </si>
  <si>
    <t>Рез-т</t>
  </si>
  <si>
    <t>Жим лежа</t>
  </si>
  <si>
    <t>Open (11.12.1997)/18</t>
  </si>
  <si>
    <t>Juniors (22.01.1993)/23</t>
  </si>
  <si>
    <t>Open (11.06.1996)/19</t>
  </si>
  <si>
    <t>Teen 13-15 (29.01.2002)/14</t>
  </si>
  <si>
    <t>Open (15.01.1977)/39</t>
  </si>
  <si>
    <t>Open (22.11.1985)/30</t>
  </si>
  <si>
    <t>Open (22.12.1999)/16</t>
  </si>
  <si>
    <t>Open (31.01.1997)/19</t>
  </si>
  <si>
    <t>Open (01.04.1981)/34</t>
  </si>
  <si>
    <t>Teen 16-17 (03.04.1998)/17</t>
  </si>
  <si>
    <t>Open (31.05.1987)/28</t>
  </si>
  <si>
    <t>Open (04.07.1982)/33</t>
  </si>
  <si>
    <t>Open (27.08.1979)/36</t>
  </si>
  <si>
    <t>Masters 40-44 (07.09.1972)/43</t>
  </si>
  <si>
    <t>Masters 40-44 (16.12.1974)/41</t>
  </si>
  <si>
    <t>ВЕСОВАЯ КАТЕГОРИЯ 67,5</t>
  </si>
  <si>
    <t>Juniors (19.12.1994)/21</t>
  </si>
  <si>
    <t>Open (17.04.1983)/32</t>
  </si>
  <si>
    <t>Open (27.08.1981)/34</t>
  </si>
  <si>
    <t>Teen 13-19 (08.06.2000)/15</t>
  </si>
  <si>
    <t>Open (06.05.1990)/25</t>
  </si>
  <si>
    <t>Teen 13-19 (28.10.1996)/19</t>
  </si>
  <si>
    <t>Juniors (25.06.1997)/18</t>
  </si>
  <si>
    <t>Open (25.06.1997)/18</t>
  </si>
  <si>
    <t>Open (26.05.1992)/23</t>
  </si>
  <si>
    <t>Open (29.08.1989)/26</t>
  </si>
  <si>
    <t>Open (15.10.1979)36</t>
  </si>
  <si>
    <t>Кемерово/Кемеровская область</t>
  </si>
  <si>
    <t>Open (02.06.1981)/34</t>
  </si>
  <si>
    <t>Томск/ Томская область</t>
  </si>
  <si>
    <t>Teen 13-19 (11.12.1997)/18</t>
  </si>
  <si>
    <t>Teen 13-19 (22.12.1999)/16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</si>
  <si>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 без экипировки                                                                                                                                                                    г. Томск, 20-21 февраля 2016 года</t>
  </si>
  <si>
    <t>Весовая категория               Дата рождения/возраст</t>
  </si>
  <si>
    <t>Собств. вес</t>
  </si>
  <si>
    <t>Лично</t>
  </si>
  <si>
    <t xml:space="preserve">Пашков Егор </t>
  </si>
  <si>
    <t>Бородай Алексей</t>
  </si>
  <si>
    <t xml:space="preserve">Бородай Алексей </t>
  </si>
  <si>
    <t xml:space="preserve">Беловал Евгений </t>
  </si>
  <si>
    <t>Миронов Николай</t>
  </si>
  <si>
    <t xml:space="preserve">Харламов Илья </t>
  </si>
  <si>
    <t xml:space="preserve">Сынков Василий </t>
  </si>
  <si>
    <t xml:space="preserve">Коваженко Константин </t>
  </si>
  <si>
    <t xml:space="preserve">Бердин Павел </t>
  </si>
  <si>
    <t>Гречишкин Станислав</t>
  </si>
  <si>
    <t xml:space="preserve">Мустафазаде Ниджат </t>
  </si>
  <si>
    <t xml:space="preserve">Кокорин Иван </t>
  </si>
  <si>
    <t>Обухович А.</t>
  </si>
  <si>
    <t>240,0-</t>
  </si>
  <si>
    <t>230,0-</t>
  </si>
  <si>
    <t>180,0-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</si>
  <si>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 без экипировки ДК                                                                                                                                                                    г. Томск, 20-21 февраля 2016 года</t>
  </si>
  <si>
    <t>Старикова Кристина</t>
  </si>
  <si>
    <t xml:space="preserve">Парфиненко Светлана </t>
  </si>
  <si>
    <t xml:space="preserve">Захарова Мария </t>
  </si>
  <si>
    <t xml:space="preserve">Колесникова Анна </t>
  </si>
  <si>
    <t xml:space="preserve">Петрушин Тимофей </t>
  </si>
  <si>
    <t>Шушкин Владимир</t>
  </si>
  <si>
    <t xml:space="preserve">Макаров Павел </t>
  </si>
  <si>
    <t xml:space="preserve">Захаров Алексей </t>
  </si>
  <si>
    <t xml:space="preserve">Зыбенко Александр </t>
  </si>
  <si>
    <t xml:space="preserve">Новожилов Никита </t>
  </si>
  <si>
    <t xml:space="preserve">Окушко Андрей </t>
  </si>
  <si>
    <t xml:space="preserve">Канашков Андрей </t>
  </si>
  <si>
    <t xml:space="preserve">Заруба Денис </t>
  </si>
  <si>
    <t xml:space="preserve">Черепанов Николай </t>
  </si>
  <si>
    <t xml:space="preserve">Фоменко Максим </t>
  </si>
  <si>
    <t>Юдин Александр</t>
  </si>
  <si>
    <t xml:space="preserve">Шамовский Сергей </t>
  </si>
  <si>
    <t xml:space="preserve">Сороков Валерий </t>
  </si>
  <si>
    <t xml:space="preserve">Кузьменков Алексей </t>
  </si>
  <si>
    <t>Анненков Роман</t>
  </si>
  <si>
    <t>Город/область</t>
  </si>
  <si>
    <t>120,0-</t>
  </si>
  <si>
    <t>150,0-</t>
  </si>
  <si>
    <t>135,0-</t>
  </si>
  <si>
    <t>130,0-</t>
  </si>
  <si>
    <t>140,0-</t>
  </si>
  <si>
    <t>145,0-</t>
  </si>
  <si>
    <t>190,0-</t>
  </si>
  <si>
    <t>200,0-</t>
  </si>
  <si>
    <t>160,0-</t>
  </si>
  <si>
    <t>Сынков В.</t>
  </si>
  <si>
    <t>Епихин А.</t>
  </si>
  <si>
    <t>Коваженко К.</t>
  </si>
  <si>
    <t>Юдин А.</t>
  </si>
  <si>
    <t>Обухович А., Бекмансуров С.</t>
  </si>
  <si>
    <t>Кемерово/Кемеровкая область</t>
  </si>
  <si>
    <t>220,0-</t>
  </si>
  <si>
    <t>225,0-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</si>
  <si>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в soft экипировке                                                                                                                                                                    г. Томск, 20-21 февраля 2016 года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</si>
  <si>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в soft экипировке ДК                                                                                                                                                                    г. Томск, 20-21 февраля 2016 года</t>
  </si>
  <si>
    <t>Миронов Михаил</t>
  </si>
  <si>
    <t>Грахольский Антон</t>
  </si>
  <si>
    <t>Гордеев Владимир</t>
  </si>
  <si>
    <t>155,0-</t>
  </si>
  <si>
    <t>Шелепов Александр</t>
  </si>
  <si>
    <t>Колесникова Анна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</si>
  <si>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в однослойной экипировке                                                                                                                                                                    г. Томск, 20-21 февраля 2016 года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</si>
  <si>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Жим лежа в однослойной экипировке ДК                                                                                                                                                                г. Томск, 20-21 февраля 2016 года</t>
  </si>
  <si>
    <t>Тяга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</si>
  <si>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 г. Томск, 20-21 февраля 2016 года</t>
  </si>
  <si>
    <t>Зинченко Сергей</t>
  </si>
  <si>
    <t>Салимов Имран</t>
  </si>
  <si>
    <t>Мустафазаде Н.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</si>
  <si>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Становая тяга в экипировке ДК                                                                                                                                                                    г. Томск, 20-21 февраля 2016 года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</si>
  <si>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Пауэрлифтинг без экипировки ДК                                                                                                                                                                    г. Томск, 20-21 февраля 2016 года</t>
  </si>
  <si>
    <t>Иванова Татьяна</t>
  </si>
  <si>
    <t>Хило Ирина</t>
  </si>
  <si>
    <t>Радюк Анна</t>
  </si>
  <si>
    <t>Шпак Дарья</t>
  </si>
  <si>
    <t>Середенко Инна</t>
  </si>
  <si>
    <t>Пашкеева Дарья</t>
  </si>
  <si>
    <t>Шапран Мария</t>
  </si>
  <si>
    <t xml:space="preserve">Баев Николай </t>
  </si>
  <si>
    <t>Макаров Павел</t>
  </si>
  <si>
    <t xml:space="preserve">Михайлов Виктор </t>
  </si>
  <si>
    <t>Шамсимухаметов Рим</t>
  </si>
  <si>
    <t xml:space="preserve">Ильиных Антон </t>
  </si>
  <si>
    <t xml:space="preserve">Грахольский Антон </t>
  </si>
  <si>
    <t>Кулаковский Роман</t>
  </si>
  <si>
    <t xml:space="preserve">Евдаков Виталий </t>
  </si>
  <si>
    <t>Бакеев Рустам</t>
  </si>
  <si>
    <t xml:space="preserve">Белодедов Андрей </t>
  </si>
  <si>
    <t xml:space="preserve">Гордеев Владимир </t>
  </si>
  <si>
    <t>25,0-</t>
  </si>
  <si>
    <t>85,0-</t>
  </si>
  <si>
    <t>45,0-</t>
  </si>
  <si>
    <t>50,0-</t>
  </si>
  <si>
    <t>40,0-</t>
  </si>
  <si>
    <t>70,0-</t>
  </si>
  <si>
    <t>65,0-</t>
  </si>
  <si>
    <t>80,0-</t>
  </si>
  <si>
    <t>90,0-</t>
  </si>
  <si>
    <t>170,0-</t>
  </si>
  <si>
    <t>95,0-</t>
  </si>
  <si>
    <t>110,0-</t>
  </si>
  <si>
    <t>175,0-</t>
  </si>
  <si>
    <t>125,0-</t>
  </si>
  <si>
    <t>100,0-</t>
  </si>
  <si>
    <t>210,0-</t>
  </si>
  <si>
    <t xml:space="preserve">Григорьев Алексей </t>
  </si>
  <si>
    <t xml:space="preserve">Кочмарев Денис </t>
  </si>
  <si>
    <t xml:space="preserve">Кузнецов Андрей </t>
  </si>
  <si>
    <t xml:space="preserve">Гречишкин Станислав 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</si>
  <si>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Пауэрлифтинг без экипировки                                                                                                                                                                    г. Томск, 20-21 февраля 2016 года</t>
  </si>
  <si>
    <t>Gloss</t>
  </si>
  <si>
    <t>Город/ область</t>
  </si>
  <si>
    <t>Тоннаж</t>
  </si>
  <si>
    <t>Вес</t>
  </si>
  <si>
    <t>Повторы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</si>
  <si>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Народный жим (1/2 вес) ДК                                                                                                                                                                    г. Томск, 20-21 февраля 2016 года</t>
  </si>
  <si>
    <t>Пашков Егор</t>
  </si>
  <si>
    <t>Конушкин Павел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</si>
  <si>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Народный жим (1 вес) допинг контроль                                                                                                                                                                  г. Томск, 20-21 февраля 2016 года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</si>
  <si>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Народный жим (1 вес)                                                                                                                                                                г. Томск, 20-21 февраля 2016 года</t>
  </si>
  <si>
    <t xml:space="preserve">Абдрахманов Максим </t>
  </si>
  <si>
    <t xml:space="preserve">Шишков Глеб </t>
  </si>
  <si>
    <t xml:space="preserve">Миронов Николай </t>
  </si>
  <si>
    <t xml:space="preserve">Белокопытов Владимир </t>
  </si>
  <si>
    <t xml:space="preserve">Полушин Сергей </t>
  </si>
  <si>
    <t>Анисимов А.</t>
  </si>
  <si>
    <t>Баев Николай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</si>
  <si>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Пауэрспорт  ДК                                                                                                                                                                    г. Томск, 20-21 февраля 2016 года</t>
  </si>
  <si>
    <t xml:space="preserve">Кругликов Алексей </t>
  </si>
  <si>
    <t>Открытый Чемпионат города Томска по пауэрлифтингу, его отдельным движениям и народному жиму, версии GPA/IPO и "Союз пауэрлифтеров России"                                                                                                                                                       Пауэрспорт                                                                                                                                                                     г. Томск, 20-21 февраля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</si>
</sst>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left" vertical="center"/>
    </xf>
    <xf numFmtId="165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4" fontId="10" fillId="0" borderId="10" xfId="0" applyNumberFormat="1" applyFont="1" applyFill="1" applyBorder="1" applyAlignment="1">
      <alignment horizontal="left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4" fontId="7" fillId="0" borderId="10" xfId="0" applyNumberFormat="1" applyFont="1" applyFill="1" applyBorder="1" applyAlignment="1">
      <alignment horizontal="left"/>
    </xf>
    <xf numFmtId="14" fontId="10" fillId="0" borderId="1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5" fontId="8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 vertic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 vertical="center"/>
    </xf>
    <xf numFmtId="14" fontId="14" fillId="0" borderId="10" xfId="0" applyNumberFormat="1" applyFont="1" applyFill="1" applyBorder="1" applyAlignment="1">
      <alignment horizontal="left"/>
    </xf>
    <xf numFmtId="14" fontId="14" fillId="0" borderId="10" xfId="0" applyNumberFormat="1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12" fillId="2" borderId="10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zoomScaleNormal="100" workbookViewId="0">
      <selection activeCell="G25" sqref="G25"/>
    </sheetView>
  </sheetViews>
  <sheetFormatPr defaultColWidth="30.5703125" defaultRowHeight="14.25" x14ac:dyDescent="0.25"/>
  <cols>
    <col min="1" max="1" width="7.7109375" style="5" bestFit="1" customWidth="1"/>
    <col min="2" max="2" width="23.7109375" style="6" customWidth="1"/>
    <col min="3" max="3" width="29.85546875" style="6" customWidth="1"/>
    <col min="4" max="4" width="11" style="5" customWidth="1"/>
    <col min="5" max="5" width="13.28515625" style="5" customWidth="1"/>
    <col min="6" max="6" width="13.28515625" style="6" customWidth="1"/>
    <col min="7" max="7" width="27.5703125" style="6" customWidth="1"/>
    <col min="8" max="9" width="6.42578125" style="5" bestFit="1" customWidth="1"/>
    <col min="10" max="11" width="6.42578125" style="5" customWidth="1"/>
    <col min="12" max="12" width="10.85546875" style="5" customWidth="1"/>
    <col min="13" max="13" width="10.7109375" style="5" bestFit="1" customWidth="1"/>
    <col min="14" max="14" width="20.28515625" style="6" customWidth="1"/>
    <col min="15" max="16384" width="30.5703125" style="5"/>
  </cols>
  <sheetData>
    <row r="1" spans="1:14" s="4" customFormat="1" ht="177" customHeight="1" thickBot="1" x14ac:dyDescent="0.25">
      <c r="B1" s="15" t="s">
        <v>134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4" t="s">
        <v>4</v>
      </c>
      <c r="B2" s="18" t="s">
        <v>0</v>
      </c>
      <c r="C2" s="28" t="s">
        <v>135</v>
      </c>
      <c r="D2" s="14" t="s">
        <v>136</v>
      </c>
      <c r="E2" s="14" t="s">
        <v>79</v>
      </c>
      <c r="F2" s="19" t="s">
        <v>13</v>
      </c>
      <c r="G2" s="20" t="s">
        <v>175</v>
      </c>
      <c r="H2" s="17" t="s">
        <v>2</v>
      </c>
      <c r="I2" s="17"/>
      <c r="J2" s="17"/>
      <c r="K2" s="17"/>
      <c r="L2" s="18" t="s">
        <v>81</v>
      </c>
      <c r="M2" s="18" t="s">
        <v>82</v>
      </c>
      <c r="N2" s="19" t="s">
        <v>12</v>
      </c>
    </row>
    <row r="3" spans="1:14" s="9" customFormat="1" ht="33.75" customHeight="1" thickBot="1" x14ac:dyDescent="0.3">
      <c r="A3" s="14"/>
      <c r="B3" s="18"/>
      <c r="C3" s="29"/>
      <c r="D3" s="14"/>
      <c r="E3" s="14"/>
      <c r="F3" s="25"/>
      <c r="G3" s="31"/>
      <c r="H3" s="7">
        <v>1</v>
      </c>
      <c r="I3" s="7">
        <v>2</v>
      </c>
      <c r="J3" s="7">
        <v>3</v>
      </c>
      <c r="K3" s="7" t="s">
        <v>80</v>
      </c>
      <c r="L3" s="18"/>
      <c r="M3" s="18"/>
      <c r="N3" s="25"/>
    </row>
    <row r="4" spans="1:14" x14ac:dyDescent="0.25">
      <c r="A4" s="30" t="s">
        <v>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44" customFormat="1" ht="12.75" x14ac:dyDescent="0.25">
      <c r="A5" s="36">
        <v>1</v>
      </c>
      <c r="B5" s="46" t="s">
        <v>138</v>
      </c>
      <c r="C5" s="38" t="s">
        <v>38</v>
      </c>
      <c r="D5" s="39">
        <v>59</v>
      </c>
      <c r="E5" s="36">
        <v>1.46</v>
      </c>
      <c r="F5" s="40" t="s">
        <v>15</v>
      </c>
      <c r="G5" s="37" t="s">
        <v>75</v>
      </c>
      <c r="H5" s="48">
        <v>75</v>
      </c>
      <c r="I5" s="49" t="s">
        <v>6</v>
      </c>
      <c r="J5" s="48">
        <v>80</v>
      </c>
      <c r="K5" s="42"/>
      <c r="L5" s="50">
        <f>MAX(H5:J5)</f>
        <v>80</v>
      </c>
      <c r="M5" s="42">
        <f>L5*E5</f>
        <v>116.8</v>
      </c>
      <c r="N5" s="37" t="s">
        <v>150</v>
      </c>
    </row>
    <row r="6" spans="1:14" s="44" customFormat="1" ht="12.75" x14ac:dyDescent="0.25">
      <c r="A6" s="45" t="s">
        <v>87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44" customFormat="1" ht="12.75" x14ac:dyDescent="0.25">
      <c r="A7" s="36">
        <v>1</v>
      </c>
      <c r="B7" s="51" t="s">
        <v>139</v>
      </c>
      <c r="C7" s="38" t="s">
        <v>39</v>
      </c>
      <c r="D7" s="36">
        <v>81.400000000000006</v>
      </c>
      <c r="E7" s="36">
        <v>1.0402</v>
      </c>
      <c r="F7" s="40" t="s">
        <v>137</v>
      </c>
      <c r="G7" s="37" t="s">
        <v>78</v>
      </c>
      <c r="H7" s="41">
        <v>142.5</v>
      </c>
      <c r="I7" s="41">
        <v>147.5</v>
      </c>
      <c r="J7" s="52" t="s">
        <v>9</v>
      </c>
      <c r="K7" s="42"/>
      <c r="L7" s="50">
        <f>MAX(H7:J7)</f>
        <v>147.5</v>
      </c>
      <c r="M7" s="42">
        <f>L7*E7</f>
        <v>153.42949999999999</v>
      </c>
      <c r="N7" s="37" t="s">
        <v>16</v>
      </c>
    </row>
    <row r="8" spans="1:14" s="44" customFormat="1" ht="12.75" x14ac:dyDescent="0.25">
      <c r="A8" s="36">
        <v>1</v>
      </c>
      <c r="B8" s="51" t="s">
        <v>140</v>
      </c>
      <c r="C8" s="38" t="s">
        <v>40</v>
      </c>
      <c r="D8" s="36">
        <v>81.400000000000006</v>
      </c>
      <c r="E8" s="36">
        <v>1.0402</v>
      </c>
      <c r="F8" s="40" t="s">
        <v>137</v>
      </c>
      <c r="G8" s="37" t="s">
        <v>78</v>
      </c>
      <c r="H8" s="41">
        <v>142.5</v>
      </c>
      <c r="I8" s="41">
        <v>147.5</v>
      </c>
      <c r="J8" s="52" t="s">
        <v>9</v>
      </c>
      <c r="K8" s="42"/>
      <c r="L8" s="50">
        <f>MAX(H8:J8)</f>
        <v>147.5</v>
      </c>
      <c r="M8" s="42">
        <f>L8*E8</f>
        <v>153.42949999999999</v>
      </c>
      <c r="N8" s="37" t="s">
        <v>16</v>
      </c>
    </row>
    <row r="9" spans="1:14" s="44" customFormat="1" ht="12.75" x14ac:dyDescent="0.25">
      <c r="A9" s="45" t="s">
        <v>88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s="44" customFormat="1" ht="12.75" x14ac:dyDescent="0.25">
      <c r="A10" s="36">
        <v>1</v>
      </c>
      <c r="B10" s="47" t="s">
        <v>141</v>
      </c>
      <c r="C10" s="47" t="s">
        <v>41</v>
      </c>
      <c r="D10" s="39">
        <v>90</v>
      </c>
      <c r="E10" s="36">
        <v>0.96899999999999997</v>
      </c>
      <c r="F10" s="40" t="s">
        <v>15</v>
      </c>
      <c r="G10" s="37" t="s">
        <v>75</v>
      </c>
      <c r="H10" s="41">
        <v>232.5</v>
      </c>
      <c r="I10" s="49" t="s">
        <v>151</v>
      </c>
      <c r="J10" s="42"/>
      <c r="K10" s="42"/>
      <c r="L10" s="42">
        <f>MAX(H10:J10)</f>
        <v>232.5</v>
      </c>
      <c r="M10" s="42">
        <f>L10*E10</f>
        <v>225.29249999999999</v>
      </c>
      <c r="N10" s="37" t="s">
        <v>18</v>
      </c>
    </row>
    <row r="11" spans="1:14" s="44" customFormat="1" ht="12.75" x14ac:dyDescent="0.25">
      <c r="A11" s="36">
        <v>2</v>
      </c>
      <c r="B11" s="46" t="s">
        <v>142</v>
      </c>
      <c r="C11" s="38" t="s">
        <v>42</v>
      </c>
      <c r="D11" s="36">
        <v>89.3</v>
      </c>
      <c r="E11" s="36">
        <v>0.97240000000000004</v>
      </c>
      <c r="F11" s="40" t="s">
        <v>15</v>
      </c>
      <c r="G11" s="37" t="s">
        <v>75</v>
      </c>
      <c r="H11" s="49">
        <v>160</v>
      </c>
      <c r="I11" s="48">
        <v>165</v>
      </c>
      <c r="J11" s="52" t="s">
        <v>19</v>
      </c>
      <c r="K11" s="42"/>
      <c r="L11" s="50">
        <f>MAX(H11:J11)</f>
        <v>165</v>
      </c>
      <c r="M11" s="42">
        <f>L11*E11</f>
        <v>160.446</v>
      </c>
      <c r="N11" s="37" t="s">
        <v>150</v>
      </c>
    </row>
    <row r="12" spans="1:14" s="44" customFormat="1" ht="12.75" x14ac:dyDescent="0.25">
      <c r="A12" s="45" t="s">
        <v>89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s="44" customFormat="1" ht="12.75" x14ac:dyDescent="0.25">
      <c r="A13" s="36">
        <v>1</v>
      </c>
      <c r="B13" s="46" t="s">
        <v>143</v>
      </c>
      <c r="C13" s="38" t="s">
        <v>43</v>
      </c>
      <c r="D13" s="36">
        <v>97.05</v>
      </c>
      <c r="E13" s="36">
        <v>0.92620000000000002</v>
      </c>
      <c r="F13" s="40" t="s">
        <v>137</v>
      </c>
      <c r="G13" s="37" t="s">
        <v>75</v>
      </c>
      <c r="H13" s="48">
        <v>140</v>
      </c>
      <c r="I13" s="48">
        <v>155</v>
      </c>
      <c r="J13" s="48">
        <v>160</v>
      </c>
      <c r="K13" s="42"/>
      <c r="L13" s="50">
        <f>MAX(H13:J13)</f>
        <v>160</v>
      </c>
      <c r="M13" s="42">
        <f>L13*E13</f>
        <v>148.19200000000001</v>
      </c>
      <c r="N13" s="37" t="s">
        <v>16</v>
      </c>
    </row>
    <row r="14" spans="1:14" s="44" customFormat="1" ht="12.75" x14ac:dyDescent="0.25">
      <c r="A14" s="36">
        <v>1</v>
      </c>
      <c r="B14" s="46" t="s">
        <v>144</v>
      </c>
      <c r="C14" s="38" t="s">
        <v>115</v>
      </c>
      <c r="D14" s="39">
        <v>100</v>
      </c>
      <c r="E14" s="36">
        <v>0.91500000000000004</v>
      </c>
      <c r="F14" s="40" t="s">
        <v>15</v>
      </c>
      <c r="G14" s="37" t="s">
        <v>75</v>
      </c>
      <c r="H14" s="48">
        <v>200</v>
      </c>
      <c r="I14" s="48">
        <v>210</v>
      </c>
      <c r="J14" s="48">
        <v>225</v>
      </c>
      <c r="K14" s="42"/>
      <c r="L14" s="50">
        <f>MAX(H14:J14)</f>
        <v>225</v>
      </c>
      <c r="M14" s="42">
        <f>L14*E14</f>
        <v>205.875</v>
      </c>
      <c r="N14" s="37" t="s">
        <v>150</v>
      </c>
    </row>
    <row r="15" spans="1:14" s="44" customFormat="1" ht="12.75" x14ac:dyDescent="0.25">
      <c r="A15" s="36">
        <v>1</v>
      </c>
      <c r="B15" s="46" t="s">
        <v>144</v>
      </c>
      <c r="C15" s="38" t="s">
        <v>44</v>
      </c>
      <c r="D15" s="39">
        <v>100</v>
      </c>
      <c r="E15" s="36">
        <v>0.91500000000000004</v>
      </c>
      <c r="F15" s="40" t="s">
        <v>15</v>
      </c>
      <c r="G15" s="37" t="s">
        <v>75</v>
      </c>
      <c r="H15" s="48">
        <v>200</v>
      </c>
      <c r="I15" s="48">
        <v>210</v>
      </c>
      <c r="J15" s="48">
        <v>225</v>
      </c>
      <c r="K15" s="42"/>
      <c r="L15" s="50">
        <f>MAX(H15:J15)</f>
        <v>225</v>
      </c>
      <c r="M15" s="42">
        <f>L15*E15</f>
        <v>205.875</v>
      </c>
      <c r="N15" s="37" t="s">
        <v>150</v>
      </c>
    </row>
    <row r="16" spans="1:14" s="44" customFormat="1" ht="12.75" x14ac:dyDescent="0.25">
      <c r="A16" s="36">
        <v>2</v>
      </c>
      <c r="B16" s="51" t="s">
        <v>145</v>
      </c>
      <c r="C16" s="38" t="s">
        <v>45</v>
      </c>
      <c r="D16" s="39">
        <v>100</v>
      </c>
      <c r="E16" s="36">
        <v>0.91500000000000004</v>
      </c>
      <c r="F16" s="40" t="s">
        <v>15</v>
      </c>
      <c r="G16" s="37" t="s">
        <v>75</v>
      </c>
      <c r="H16" s="48">
        <v>200</v>
      </c>
      <c r="I16" s="48">
        <v>215</v>
      </c>
      <c r="J16" s="49" t="s">
        <v>152</v>
      </c>
      <c r="K16" s="42"/>
      <c r="L16" s="50">
        <f>MAX(H16:J16)</f>
        <v>215</v>
      </c>
      <c r="M16" s="42">
        <f>L16*E16</f>
        <v>196.72499999999999</v>
      </c>
      <c r="N16" s="37" t="s">
        <v>16</v>
      </c>
    </row>
    <row r="17" spans="1:14" s="44" customFormat="1" ht="12.75" x14ac:dyDescent="0.25">
      <c r="A17" s="36">
        <v>3</v>
      </c>
      <c r="B17" s="46" t="s">
        <v>146</v>
      </c>
      <c r="C17" s="47" t="s">
        <v>46</v>
      </c>
      <c r="D17" s="36">
        <v>102.2</v>
      </c>
      <c r="E17" s="36">
        <v>0.90880000000000005</v>
      </c>
      <c r="F17" s="40" t="s">
        <v>137</v>
      </c>
      <c r="G17" s="37" t="s">
        <v>75</v>
      </c>
      <c r="H17" s="48">
        <v>150</v>
      </c>
      <c r="I17" s="48">
        <v>157.5</v>
      </c>
      <c r="J17" s="49" t="s">
        <v>8</v>
      </c>
      <c r="K17" s="42"/>
      <c r="L17" s="42">
        <f>MAX(H17:J17)</f>
        <v>157.5</v>
      </c>
      <c r="M17" s="42">
        <f>L17*E17</f>
        <v>143.136</v>
      </c>
      <c r="N17" s="37" t="s">
        <v>150</v>
      </c>
    </row>
    <row r="18" spans="1:14" s="44" customFormat="1" ht="12.75" x14ac:dyDescent="0.25">
      <c r="A18" s="45" t="s">
        <v>90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s="44" customFormat="1" ht="12.75" x14ac:dyDescent="0.25">
      <c r="A19" s="36">
        <v>1</v>
      </c>
      <c r="B19" s="46" t="s">
        <v>147</v>
      </c>
      <c r="C19" s="38" t="s">
        <v>47</v>
      </c>
      <c r="D19" s="36">
        <v>107.3</v>
      </c>
      <c r="E19" s="36">
        <v>0.89119999999999999</v>
      </c>
      <c r="F19" s="40" t="s">
        <v>137</v>
      </c>
      <c r="G19" s="37" t="s">
        <v>75</v>
      </c>
      <c r="H19" s="48">
        <v>160</v>
      </c>
      <c r="I19" s="48">
        <v>170</v>
      </c>
      <c r="J19" s="48">
        <v>180</v>
      </c>
      <c r="K19" s="42"/>
      <c r="L19" s="50">
        <f>MAX(H19:J19)</f>
        <v>180</v>
      </c>
      <c r="M19" s="42">
        <f>L19*E19</f>
        <v>160.416</v>
      </c>
      <c r="N19" s="37" t="s">
        <v>16</v>
      </c>
    </row>
    <row r="20" spans="1:14" s="44" customFormat="1" ht="12.75" x14ac:dyDescent="0.25">
      <c r="A20" s="43">
        <v>1</v>
      </c>
      <c r="B20" s="51" t="s">
        <v>148</v>
      </c>
      <c r="C20" s="38" t="s">
        <v>48</v>
      </c>
      <c r="D20" s="43">
        <v>105.55</v>
      </c>
      <c r="E20" s="43">
        <v>0.89639999999999997</v>
      </c>
      <c r="F20" s="40" t="s">
        <v>137</v>
      </c>
      <c r="G20" s="37" t="s">
        <v>75</v>
      </c>
      <c r="H20" s="53">
        <v>175</v>
      </c>
      <c r="I20" s="53">
        <v>180</v>
      </c>
      <c r="J20" s="54" t="s">
        <v>28</v>
      </c>
      <c r="K20" s="55"/>
      <c r="L20" s="50">
        <f>MAX(H20:J20)</f>
        <v>180</v>
      </c>
      <c r="M20" s="42">
        <f>L20*E20</f>
        <v>161.352</v>
      </c>
      <c r="N20" s="37" t="s">
        <v>16</v>
      </c>
    </row>
    <row r="21" spans="1:14" s="44" customFormat="1" ht="12.75" x14ac:dyDescent="0.25">
      <c r="A21" s="36">
        <v>2</v>
      </c>
      <c r="B21" s="46" t="s">
        <v>149</v>
      </c>
      <c r="C21" s="38" t="s">
        <v>49</v>
      </c>
      <c r="D21" s="36">
        <v>107.25</v>
      </c>
      <c r="E21" s="36">
        <v>0.89119999999999999</v>
      </c>
      <c r="F21" s="40" t="s">
        <v>15</v>
      </c>
      <c r="G21" s="37" t="s">
        <v>75</v>
      </c>
      <c r="H21" s="48">
        <v>170</v>
      </c>
      <c r="I21" s="49" t="s">
        <v>153</v>
      </c>
      <c r="J21" s="49" t="s">
        <v>153</v>
      </c>
      <c r="K21" s="42"/>
      <c r="L21" s="50">
        <f>MAX(H21:J21)</f>
        <v>170</v>
      </c>
      <c r="M21" s="42">
        <f>L21*E21</f>
        <v>151.50399999999999</v>
      </c>
      <c r="N21" s="37" t="s">
        <v>150</v>
      </c>
    </row>
  </sheetData>
  <mergeCells count="17">
    <mergeCell ref="A4:N4"/>
    <mergeCell ref="A6:N6"/>
    <mergeCell ref="A9:N9"/>
    <mergeCell ref="A12:N12"/>
    <mergeCell ref="A18:N18"/>
    <mergeCell ref="A2:A3"/>
    <mergeCell ref="N2:N3"/>
    <mergeCell ref="B1:N1"/>
    <mergeCell ref="D2:D3"/>
    <mergeCell ref="E2:E3"/>
    <mergeCell ref="H2:K2"/>
    <mergeCell ref="L2:L3"/>
    <mergeCell ref="M2:M3"/>
    <mergeCell ref="B2:B3"/>
    <mergeCell ref="C2:C3"/>
    <mergeCell ref="G2:G3"/>
    <mergeCell ref="F2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zoomScaleNormal="100" workbookViewId="0">
      <selection activeCell="I16" sqref="I16"/>
    </sheetView>
  </sheetViews>
  <sheetFormatPr defaultColWidth="30.5703125" defaultRowHeight="15" x14ac:dyDescent="0.25"/>
  <cols>
    <col min="1" max="1" width="7.42578125" style="2" bestFit="1" customWidth="1"/>
    <col min="2" max="2" width="20" style="3" customWidth="1"/>
    <col min="3" max="3" width="26.42578125" style="3" customWidth="1"/>
    <col min="4" max="4" width="8.7109375" style="2" customWidth="1"/>
    <col min="5" max="5" width="10.7109375" style="2" customWidth="1"/>
    <col min="6" max="6" width="18" style="3" customWidth="1"/>
    <col min="7" max="7" width="23.140625" style="3" customWidth="1"/>
    <col min="8" max="8" width="5.85546875" style="2" customWidth="1"/>
    <col min="9" max="9" width="5.7109375" style="2" customWidth="1"/>
    <col min="10" max="10" width="6.42578125" style="2" customWidth="1"/>
    <col min="11" max="11" width="4.85546875" style="2" customWidth="1"/>
    <col min="12" max="12" width="7.7109375" style="2" hidden="1" customWidth="1"/>
    <col min="13" max="13" width="6.42578125" style="2" customWidth="1"/>
    <col min="14" max="14" width="5.5703125" style="2" customWidth="1"/>
    <col min="15" max="15" width="5.85546875" style="2" customWidth="1"/>
    <col min="16" max="16" width="5.140625" style="2" customWidth="1"/>
    <col min="17" max="17" width="7.7109375" style="2" hidden="1" customWidth="1"/>
    <col min="18" max="18" width="5.5703125" style="2" customWidth="1"/>
    <col min="19" max="19" width="6" style="2" customWidth="1"/>
    <col min="20" max="20" width="5.5703125" style="2" customWidth="1"/>
    <col min="21" max="21" width="5.140625" style="2" customWidth="1"/>
    <col min="22" max="22" width="7.7109375" style="2" hidden="1" customWidth="1"/>
    <col min="23" max="23" width="7.7109375" style="2" customWidth="1"/>
    <col min="24" max="24" width="9.85546875" style="2" customWidth="1"/>
    <col min="25" max="25" width="15.42578125" style="3" customWidth="1"/>
    <col min="26" max="16384" width="30.5703125" style="2"/>
  </cols>
  <sheetData>
    <row r="1" spans="1:25" s="1" customFormat="1" ht="183" customHeight="1" thickBot="1" x14ac:dyDescent="0.3">
      <c r="A1" s="4"/>
      <c r="B1" s="15" t="s">
        <v>248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9" customFormat="1" ht="15" customHeight="1" thickBot="1" x14ac:dyDescent="0.3">
      <c r="A2" s="14" t="s">
        <v>4</v>
      </c>
      <c r="B2" s="18" t="s">
        <v>0</v>
      </c>
      <c r="C2" s="19" t="s">
        <v>37</v>
      </c>
      <c r="D2" s="14" t="s">
        <v>136</v>
      </c>
      <c r="E2" s="14" t="s">
        <v>79</v>
      </c>
      <c r="F2" s="19" t="s">
        <v>13</v>
      </c>
      <c r="G2" s="20" t="s">
        <v>175</v>
      </c>
      <c r="H2" s="17" t="s">
        <v>3</v>
      </c>
      <c r="I2" s="17"/>
      <c r="J2" s="17"/>
      <c r="K2" s="17"/>
      <c r="L2" s="17"/>
      <c r="M2" s="17" t="s">
        <v>101</v>
      </c>
      <c r="N2" s="17"/>
      <c r="O2" s="17"/>
      <c r="P2" s="17"/>
      <c r="Q2" s="17"/>
      <c r="R2" s="17" t="s">
        <v>29</v>
      </c>
      <c r="S2" s="17"/>
      <c r="T2" s="17"/>
      <c r="U2" s="17"/>
      <c r="V2" s="17"/>
      <c r="W2" s="18" t="s">
        <v>1</v>
      </c>
      <c r="X2" s="18" t="s">
        <v>82</v>
      </c>
      <c r="Y2" s="19" t="s">
        <v>12</v>
      </c>
    </row>
    <row r="3" spans="1:25" s="9" customFormat="1" ht="33.75" customHeight="1" thickBot="1" x14ac:dyDescent="0.3">
      <c r="A3" s="14"/>
      <c r="B3" s="18"/>
      <c r="C3" s="25"/>
      <c r="D3" s="14"/>
      <c r="E3" s="14"/>
      <c r="F3" s="25"/>
      <c r="G3" s="31"/>
      <c r="H3" s="8">
        <v>1</v>
      </c>
      <c r="I3" s="8">
        <v>2</v>
      </c>
      <c r="J3" s="8">
        <v>3</v>
      </c>
      <c r="K3" s="8" t="s">
        <v>80</v>
      </c>
      <c r="L3" s="8" t="s">
        <v>100</v>
      </c>
      <c r="M3" s="8">
        <v>1</v>
      </c>
      <c r="N3" s="8">
        <v>2</v>
      </c>
      <c r="O3" s="8">
        <v>3</v>
      </c>
      <c r="P3" s="8" t="s">
        <v>80</v>
      </c>
      <c r="Q3" s="8" t="s">
        <v>100</v>
      </c>
      <c r="R3" s="8">
        <v>1</v>
      </c>
      <c r="S3" s="8">
        <v>2</v>
      </c>
      <c r="T3" s="8">
        <v>3</v>
      </c>
      <c r="U3" s="8" t="s">
        <v>80</v>
      </c>
      <c r="V3" s="8" t="s">
        <v>100</v>
      </c>
      <c r="W3" s="18"/>
      <c r="X3" s="18"/>
      <c r="Y3" s="25"/>
    </row>
    <row r="4" spans="1:25" s="9" customFormat="1" x14ac:dyDescent="0.25">
      <c r="A4" s="71" t="s">
        <v>117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72"/>
    </row>
    <row r="5" spans="1:25" x14ac:dyDescent="0.25">
      <c r="A5" s="43">
        <v>1</v>
      </c>
      <c r="B5" s="46" t="s">
        <v>244</v>
      </c>
      <c r="C5" s="38" t="s">
        <v>118</v>
      </c>
      <c r="D5" s="36">
        <v>64.599999999999994</v>
      </c>
      <c r="E5" s="36">
        <v>1.2969999999999999</v>
      </c>
      <c r="F5" s="37" t="s">
        <v>137</v>
      </c>
      <c r="G5" s="37" t="s">
        <v>78</v>
      </c>
      <c r="H5" s="48">
        <v>90</v>
      </c>
      <c r="I5" s="49">
        <v>95</v>
      </c>
      <c r="J5" s="49" t="s">
        <v>242</v>
      </c>
      <c r="K5" s="73"/>
      <c r="L5" s="50">
        <f>MAX(H5:J5)</f>
        <v>95</v>
      </c>
      <c r="M5" s="48">
        <v>75</v>
      </c>
      <c r="N5" s="49" t="s">
        <v>235</v>
      </c>
      <c r="O5" s="50"/>
      <c r="P5" s="73"/>
      <c r="Q5" s="50">
        <f>MAX(M5:O5)</f>
        <v>75</v>
      </c>
      <c r="R5" s="48">
        <v>90</v>
      </c>
      <c r="S5" s="48">
        <v>100</v>
      </c>
      <c r="T5" s="49" t="s">
        <v>239</v>
      </c>
      <c r="U5" s="50"/>
      <c r="V5" s="50">
        <f>MAX(R5:T5)</f>
        <v>100</v>
      </c>
      <c r="W5" s="50">
        <f>V5+Q5+L5</f>
        <v>270</v>
      </c>
      <c r="X5" s="55">
        <f>W5*E5</f>
        <v>350.19</v>
      </c>
      <c r="Y5" s="37" t="s">
        <v>16</v>
      </c>
    </row>
    <row r="6" spans="1:25" x14ac:dyDescent="0.25">
      <c r="A6" s="45" t="s">
        <v>87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x14ac:dyDescent="0.25">
      <c r="A7" s="43">
        <v>1</v>
      </c>
      <c r="B7" s="46" t="s">
        <v>245</v>
      </c>
      <c r="C7" s="47" t="s">
        <v>120</v>
      </c>
      <c r="D7" s="36">
        <v>82.5</v>
      </c>
      <c r="E7" s="36">
        <v>1.0289999999999999</v>
      </c>
      <c r="F7" s="37" t="s">
        <v>17</v>
      </c>
      <c r="G7" s="37" t="s">
        <v>75</v>
      </c>
      <c r="H7" s="48">
        <v>180</v>
      </c>
      <c r="I7" s="48">
        <v>190</v>
      </c>
      <c r="J7" s="50"/>
      <c r="K7" s="73"/>
      <c r="L7" s="50">
        <f>MAX(H7:J7)</f>
        <v>190</v>
      </c>
      <c r="M7" s="48">
        <v>122.5</v>
      </c>
      <c r="N7" s="48">
        <v>127.5</v>
      </c>
      <c r="O7" s="48">
        <v>132.5</v>
      </c>
      <c r="P7" s="73"/>
      <c r="Q7" s="50">
        <f>MAX(M7:O7)</f>
        <v>132.5</v>
      </c>
      <c r="R7" s="48">
        <v>190</v>
      </c>
      <c r="S7" s="48">
        <v>205</v>
      </c>
      <c r="T7" s="49" t="s">
        <v>30</v>
      </c>
      <c r="U7" s="50"/>
      <c r="V7" s="50">
        <f>MAX(R7:T7)</f>
        <v>205</v>
      </c>
      <c r="W7" s="50">
        <f>V7+Q7+L7</f>
        <v>527.5</v>
      </c>
      <c r="X7" s="55">
        <f>W7*E7</f>
        <v>542.7974999999999</v>
      </c>
      <c r="Y7" s="37" t="s">
        <v>16</v>
      </c>
    </row>
    <row r="8" spans="1:25" x14ac:dyDescent="0.25">
      <c r="A8" s="45" t="s">
        <v>89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x14ac:dyDescent="0.25">
      <c r="A9" s="43">
        <v>1</v>
      </c>
      <c r="B9" s="46" t="s">
        <v>246</v>
      </c>
      <c r="C9" s="38" t="s">
        <v>119</v>
      </c>
      <c r="D9" s="36">
        <v>93.65</v>
      </c>
      <c r="E9" s="36">
        <v>0.9446</v>
      </c>
      <c r="F9" s="37" t="s">
        <v>137</v>
      </c>
      <c r="G9" s="37" t="s">
        <v>75</v>
      </c>
      <c r="H9" s="48">
        <v>190</v>
      </c>
      <c r="I9" s="48">
        <v>200</v>
      </c>
      <c r="J9" s="48">
        <v>207.5</v>
      </c>
      <c r="K9" s="73"/>
      <c r="L9" s="50">
        <f>MAX(H9:J9)</f>
        <v>207.5</v>
      </c>
      <c r="M9" s="48">
        <v>140</v>
      </c>
      <c r="N9" s="48">
        <v>147.5</v>
      </c>
      <c r="O9" s="48">
        <v>152.5</v>
      </c>
      <c r="P9" s="73"/>
      <c r="Q9" s="50">
        <f>MAX(M9:O9)</f>
        <v>152.5</v>
      </c>
      <c r="R9" s="48">
        <v>220</v>
      </c>
      <c r="S9" s="75" t="s">
        <v>152</v>
      </c>
      <c r="T9" s="48">
        <v>240</v>
      </c>
      <c r="U9" s="50"/>
      <c r="V9" s="50">
        <f>MAX(R9:T9)</f>
        <v>240</v>
      </c>
      <c r="W9" s="50">
        <f>V9+Q9+L9</f>
        <v>600</v>
      </c>
      <c r="X9" s="55">
        <f>W9*E9</f>
        <v>566.76</v>
      </c>
      <c r="Y9" s="37" t="s">
        <v>150</v>
      </c>
    </row>
    <row r="10" spans="1:25" x14ac:dyDescent="0.25">
      <c r="A10" s="45" t="s">
        <v>90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43">
        <v>1</v>
      </c>
      <c r="B11" s="46" t="s">
        <v>247</v>
      </c>
      <c r="C11" s="38" t="s">
        <v>47</v>
      </c>
      <c r="D11" s="36">
        <v>107.3</v>
      </c>
      <c r="E11" s="36">
        <v>0.89119999999999999</v>
      </c>
      <c r="F11" s="37" t="s">
        <v>137</v>
      </c>
      <c r="G11" s="37" t="s">
        <v>75</v>
      </c>
      <c r="H11" s="48">
        <v>190</v>
      </c>
      <c r="I11" s="48">
        <v>220</v>
      </c>
      <c r="J11" s="48">
        <v>230</v>
      </c>
      <c r="K11" s="73"/>
      <c r="L11" s="50">
        <f>MAX(H11:J11)</f>
        <v>230</v>
      </c>
      <c r="M11" s="48">
        <v>160</v>
      </c>
      <c r="N11" s="48">
        <v>170</v>
      </c>
      <c r="O11" s="48">
        <v>180</v>
      </c>
      <c r="P11" s="73"/>
      <c r="Q11" s="50">
        <f>MAX(M11:O11)</f>
        <v>180</v>
      </c>
      <c r="R11" s="48">
        <v>220</v>
      </c>
      <c r="S11" s="74">
        <v>235</v>
      </c>
      <c r="T11" s="48">
        <v>250</v>
      </c>
      <c r="U11" s="50"/>
      <c r="V11" s="50">
        <f>MAX(R11:T11)</f>
        <v>250</v>
      </c>
      <c r="W11" s="50">
        <f>V11+Q11+L11</f>
        <v>660</v>
      </c>
      <c r="X11" s="55">
        <f>W11*E11</f>
        <v>588.19200000000001</v>
      </c>
      <c r="Y11" s="37" t="s">
        <v>16</v>
      </c>
    </row>
  </sheetData>
  <sortState ref="B37:AB40">
    <sortCondition ref="F37:F40"/>
    <sortCondition ref="E37:E40"/>
    <sortCondition descending="1" ref="T37:T40"/>
  </sortState>
  <mergeCells count="18">
    <mergeCell ref="B1:Y1"/>
    <mergeCell ref="A2:A3"/>
    <mergeCell ref="A8:Y8"/>
    <mergeCell ref="A10:Y10"/>
    <mergeCell ref="W2:W3"/>
    <mergeCell ref="X2:X3"/>
    <mergeCell ref="Y2:Y3"/>
    <mergeCell ref="A4:Y4"/>
    <mergeCell ref="A6:Y6"/>
    <mergeCell ref="G2:G3"/>
    <mergeCell ref="H2:L2"/>
    <mergeCell ref="M2:Q2"/>
    <mergeCell ref="R2:V2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"/>
  <sheetViews>
    <sheetView workbookViewId="0">
      <selection activeCell="M2" sqref="A2:XFD3"/>
    </sheetView>
  </sheetViews>
  <sheetFormatPr defaultRowHeight="14.25" x14ac:dyDescent="0.2"/>
  <cols>
    <col min="1" max="1" width="9.140625" style="13"/>
    <col min="2" max="2" width="17.5703125" style="4" customWidth="1"/>
    <col min="3" max="3" width="28.140625" style="4" customWidth="1"/>
    <col min="4" max="4" width="10.28515625" style="4" bestFit="1" customWidth="1"/>
    <col min="5" max="5" width="12.7109375" style="4" customWidth="1"/>
    <col min="6" max="6" width="12" style="4" customWidth="1"/>
    <col min="7" max="7" width="25" style="4" customWidth="1"/>
    <col min="8" max="8" width="11" style="4" bestFit="1" customWidth="1"/>
    <col min="9" max="9" width="13.85546875" style="4" bestFit="1" customWidth="1"/>
    <col min="10" max="10" width="11.28515625" style="13" bestFit="1" customWidth="1"/>
    <col min="11" max="11" width="17.7109375" style="4" bestFit="1" customWidth="1"/>
    <col min="12" max="12" width="14.42578125" style="4" customWidth="1"/>
    <col min="13" max="16384" width="9.140625" style="4"/>
  </cols>
  <sheetData>
    <row r="1" spans="1:12" ht="176.25" customHeight="1" thickBot="1" x14ac:dyDescent="0.25">
      <c r="B1" s="26" t="s">
        <v>254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s="81" customFormat="1" ht="12.75" customHeight="1" x14ac:dyDescent="0.25">
      <c r="A2" s="91" t="s">
        <v>4</v>
      </c>
      <c r="B2" s="89" t="s">
        <v>0</v>
      </c>
      <c r="C2" s="28" t="s">
        <v>135</v>
      </c>
      <c r="D2" s="28" t="s">
        <v>136</v>
      </c>
      <c r="E2" s="89" t="s">
        <v>249</v>
      </c>
      <c r="F2" s="89" t="s">
        <v>13</v>
      </c>
      <c r="G2" s="89" t="s">
        <v>250</v>
      </c>
      <c r="H2" s="80" t="s">
        <v>2</v>
      </c>
      <c r="I2" s="78"/>
      <c r="J2" s="89" t="s">
        <v>251</v>
      </c>
      <c r="K2" s="89" t="s">
        <v>82</v>
      </c>
      <c r="L2" s="87" t="s">
        <v>12</v>
      </c>
    </row>
    <row r="3" spans="1:12" s="81" customFormat="1" ht="21" customHeight="1" thickBot="1" x14ac:dyDescent="0.3">
      <c r="A3" s="92"/>
      <c r="B3" s="29"/>
      <c r="C3" s="90"/>
      <c r="D3" s="90"/>
      <c r="E3" s="29"/>
      <c r="F3" s="29"/>
      <c r="G3" s="29"/>
      <c r="H3" s="86" t="s">
        <v>252</v>
      </c>
      <c r="I3" s="86" t="s">
        <v>253</v>
      </c>
      <c r="J3" s="29"/>
      <c r="K3" s="29"/>
      <c r="L3" s="88"/>
    </row>
    <row r="4" spans="1:12" ht="15.75" customHeight="1" x14ac:dyDescent="0.2">
      <c r="A4" s="71" t="s">
        <v>86</v>
      </c>
      <c r="B4" s="30"/>
      <c r="C4" s="30"/>
      <c r="D4" s="30"/>
      <c r="E4" s="30"/>
      <c r="F4" s="30"/>
      <c r="G4" s="30"/>
      <c r="H4" s="30"/>
      <c r="I4" s="30"/>
      <c r="J4" s="30"/>
      <c r="K4" s="72"/>
    </row>
    <row r="5" spans="1:12" x14ac:dyDescent="0.2">
      <c r="A5" s="43">
        <v>1</v>
      </c>
      <c r="B5" s="46" t="s">
        <v>200</v>
      </c>
      <c r="C5" s="38" t="s">
        <v>53</v>
      </c>
      <c r="D5" s="43">
        <v>59.35</v>
      </c>
      <c r="E5" s="43">
        <v>0.99626999999999999</v>
      </c>
      <c r="F5" s="43" t="s">
        <v>15</v>
      </c>
      <c r="G5" s="37" t="s">
        <v>75</v>
      </c>
      <c r="H5" s="50">
        <v>30</v>
      </c>
      <c r="I5" s="42">
        <v>36</v>
      </c>
      <c r="J5" s="95">
        <v>1080</v>
      </c>
      <c r="K5" s="76">
        <f>I5*H5*E5</f>
        <v>1075.9716000000001</v>
      </c>
      <c r="L5" s="43" t="s">
        <v>84</v>
      </c>
    </row>
  </sheetData>
  <sortState ref="B8:R10">
    <sortCondition ref="F8:F10"/>
    <sortCondition ref="E8:E10"/>
    <sortCondition descending="1" ref="I8:I10"/>
  </sortState>
  <mergeCells count="13">
    <mergeCell ref="B1:K1"/>
    <mergeCell ref="A4:K4"/>
    <mergeCell ref="H2:I2"/>
    <mergeCell ref="L2:L3"/>
    <mergeCell ref="F2:F3"/>
    <mergeCell ref="G2:G3"/>
    <mergeCell ref="J2:J3"/>
    <mergeCell ref="K2:K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"/>
  <sheetViews>
    <sheetView workbookViewId="0">
      <selection activeCell="M2" sqref="A2:XFD3"/>
    </sheetView>
  </sheetViews>
  <sheetFormatPr defaultRowHeight="14.25" x14ac:dyDescent="0.2"/>
  <cols>
    <col min="1" max="1" width="8.140625" style="13" customWidth="1"/>
    <col min="2" max="2" width="16.42578125" style="4" customWidth="1"/>
    <col min="3" max="3" width="28.140625" style="4" customWidth="1"/>
    <col min="4" max="4" width="10.28515625" style="4" bestFit="1" customWidth="1"/>
    <col min="5" max="5" width="12.7109375" style="4" customWidth="1"/>
    <col min="6" max="6" width="12" style="4" customWidth="1"/>
    <col min="7" max="7" width="22.42578125" style="4" customWidth="1"/>
    <col min="8" max="8" width="11" style="4" bestFit="1" customWidth="1"/>
    <col min="9" max="9" width="13.85546875" style="4" bestFit="1" customWidth="1"/>
    <col min="10" max="10" width="11.28515625" style="13" bestFit="1" customWidth="1"/>
    <col min="11" max="11" width="17.7109375" style="4" bestFit="1" customWidth="1"/>
    <col min="12" max="12" width="19.7109375" style="4" customWidth="1"/>
    <col min="13" max="16384" width="9.140625" style="4"/>
  </cols>
  <sheetData>
    <row r="1" spans="1:12" ht="177" customHeight="1" thickBot="1" x14ac:dyDescent="0.25">
      <c r="B1" s="26" t="s">
        <v>257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s="81" customFormat="1" ht="12.75" customHeight="1" x14ac:dyDescent="0.25">
      <c r="A2" s="91" t="s">
        <v>4</v>
      </c>
      <c r="B2" s="89" t="s">
        <v>0</v>
      </c>
      <c r="C2" s="28" t="s">
        <v>135</v>
      </c>
      <c r="D2" s="28" t="s">
        <v>136</v>
      </c>
      <c r="E2" s="89" t="s">
        <v>249</v>
      </c>
      <c r="F2" s="89" t="s">
        <v>13</v>
      </c>
      <c r="G2" s="89" t="s">
        <v>250</v>
      </c>
      <c r="H2" s="80" t="s">
        <v>2</v>
      </c>
      <c r="I2" s="78"/>
      <c r="J2" s="89" t="s">
        <v>251</v>
      </c>
      <c r="K2" s="89" t="s">
        <v>82</v>
      </c>
      <c r="L2" s="87" t="s">
        <v>12</v>
      </c>
    </row>
    <row r="3" spans="1:12" s="81" customFormat="1" ht="21" customHeight="1" thickBot="1" x14ac:dyDescent="0.3">
      <c r="A3" s="92"/>
      <c r="B3" s="29"/>
      <c r="C3" s="90"/>
      <c r="D3" s="90"/>
      <c r="E3" s="29"/>
      <c r="F3" s="29"/>
      <c r="G3" s="29"/>
      <c r="H3" s="86" t="s">
        <v>252</v>
      </c>
      <c r="I3" s="86" t="s">
        <v>253</v>
      </c>
      <c r="J3" s="29"/>
      <c r="K3" s="29"/>
      <c r="L3" s="88"/>
    </row>
    <row r="4" spans="1:12" x14ac:dyDescent="0.2">
      <c r="A4" s="71" t="s">
        <v>86</v>
      </c>
      <c r="B4" s="30"/>
      <c r="C4" s="30"/>
      <c r="D4" s="30"/>
      <c r="E4" s="30"/>
      <c r="F4" s="30"/>
      <c r="G4" s="30"/>
      <c r="H4" s="30"/>
      <c r="I4" s="30"/>
      <c r="J4" s="72"/>
      <c r="K4" s="96"/>
    </row>
    <row r="5" spans="1:12" x14ac:dyDescent="0.2">
      <c r="A5" s="43">
        <v>1</v>
      </c>
      <c r="B5" s="46" t="s">
        <v>255</v>
      </c>
      <c r="C5" s="38" t="s">
        <v>121</v>
      </c>
      <c r="D5" s="69">
        <v>59</v>
      </c>
      <c r="E5" s="43">
        <v>0.84665000000000001</v>
      </c>
      <c r="F5" s="43" t="s">
        <v>15</v>
      </c>
      <c r="G5" s="37" t="s">
        <v>75</v>
      </c>
      <c r="H5" s="50">
        <v>60</v>
      </c>
      <c r="I5" s="42">
        <v>14</v>
      </c>
      <c r="J5" s="95">
        <v>840</v>
      </c>
      <c r="K5" s="76">
        <f>I5*H5*E5</f>
        <v>711.18600000000004</v>
      </c>
      <c r="L5" s="37" t="s">
        <v>150</v>
      </c>
    </row>
    <row r="6" spans="1:12" x14ac:dyDescent="0.2">
      <c r="A6" s="45" t="s">
        <v>87</v>
      </c>
      <c r="B6" s="45"/>
      <c r="C6" s="45"/>
      <c r="D6" s="45"/>
      <c r="E6" s="45"/>
      <c r="F6" s="45"/>
      <c r="G6" s="45"/>
      <c r="H6" s="45"/>
      <c r="I6" s="45"/>
      <c r="J6" s="99"/>
      <c r="K6" s="98"/>
    </row>
    <row r="7" spans="1:12" x14ac:dyDescent="0.2">
      <c r="A7" s="43">
        <v>1</v>
      </c>
      <c r="B7" s="97" t="s">
        <v>256</v>
      </c>
      <c r="C7" s="38" t="s">
        <v>122</v>
      </c>
      <c r="D7" s="43">
        <v>79.599999999999994</v>
      </c>
      <c r="E7" s="43">
        <v>0.66005000000000003</v>
      </c>
      <c r="F7" s="43" t="s">
        <v>137</v>
      </c>
      <c r="G7" s="37" t="s">
        <v>75</v>
      </c>
      <c r="H7" s="70">
        <v>80</v>
      </c>
      <c r="I7" s="55">
        <v>23</v>
      </c>
      <c r="J7" s="95">
        <v>1840</v>
      </c>
      <c r="K7" s="76">
        <f>I7*H7*E7</f>
        <v>1214.492</v>
      </c>
      <c r="L7" s="37" t="s">
        <v>16</v>
      </c>
    </row>
  </sheetData>
  <mergeCells count="14">
    <mergeCell ref="L2:L3"/>
    <mergeCell ref="B1:K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A4:J4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workbookViewId="0">
      <selection activeCell="G18" sqref="G18"/>
    </sheetView>
  </sheetViews>
  <sheetFormatPr defaultRowHeight="14.25" x14ac:dyDescent="0.2"/>
  <cols>
    <col min="1" max="1" width="9.140625" style="13"/>
    <col min="2" max="2" width="21.85546875" style="4" customWidth="1"/>
    <col min="3" max="3" width="25.140625" style="104" customWidth="1"/>
    <col min="4" max="4" width="10.28515625" style="4" bestFit="1" customWidth="1"/>
    <col min="5" max="5" width="12.7109375" style="4" customWidth="1"/>
    <col min="6" max="6" width="20.5703125" style="104" bestFit="1" customWidth="1"/>
    <col min="7" max="7" width="28.42578125" style="104" customWidth="1"/>
    <col min="8" max="8" width="11" style="4" bestFit="1" customWidth="1"/>
    <col min="9" max="9" width="13.85546875" style="4" bestFit="1" customWidth="1"/>
    <col min="10" max="10" width="11.28515625" style="13" bestFit="1" customWidth="1"/>
    <col min="11" max="11" width="17.7109375" style="4" bestFit="1" customWidth="1"/>
    <col min="12" max="12" width="15.140625" style="104" customWidth="1"/>
    <col min="13" max="16384" width="9.140625" style="4"/>
  </cols>
  <sheetData>
    <row r="1" spans="1:12" ht="177" customHeight="1" thickBot="1" x14ac:dyDescent="0.25">
      <c r="B1" s="26" t="s">
        <v>258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s="81" customFormat="1" ht="12.75" customHeight="1" x14ac:dyDescent="0.25">
      <c r="A2" s="91" t="s">
        <v>4</v>
      </c>
      <c r="B2" s="89" t="s">
        <v>0</v>
      </c>
      <c r="C2" s="28" t="s">
        <v>135</v>
      </c>
      <c r="D2" s="28" t="s">
        <v>136</v>
      </c>
      <c r="E2" s="89" t="s">
        <v>249</v>
      </c>
      <c r="F2" s="89" t="s">
        <v>13</v>
      </c>
      <c r="G2" s="89" t="s">
        <v>250</v>
      </c>
      <c r="H2" s="80" t="s">
        <v>2</v>
      </c>
      <c r="I2" s="78"/>
      <c r="J2" s="89" t="s">
        <v>251</v>
      </c>
      <c r="K2" s="89" t="s">
        <v>82</v>
      </c>
      <c r="L2" s="87" t="s">
        <v>12</v>
      </c>
    </row>
    <row r="3" spans="1:12" s="81" customFormat="1" ht="21" customHeight="1" thickBot="1" x14ac:dyDescent="0.3">
      <c r="A3" s="92"/>
      <c r="B3" s="29"/>
      <c r="C3" s="90"/>
      <c r="D3" s="90"/>
      <c r="E3" s="29"/>
      <c r="F3" s="29"/>
      <c r="G3" s="29"/>
      <c r="H3" s="86" t="s">
        <v>252</v>
      </c>
      <c r="I3" s="86" t="s">
        <v>253</v>
      </c>
      <c r="J3" s="29"/>
      <c r="K3" s="29"/>
      <c r="L3" s="88"/>
    </row>
    <row r="4" spans="1:12" ht="15.75" customHeight="1" x14ac:dyDescent="0.2">
      <c r="A4" s="71" t="s">
        <v>87</v>
      </c>
      <c r="B4" s="30"/>
      <c r="C4" s="30"/>
      <c r="D4" s="30"/>
      <c r="E4" s="30"/>
      <c r="F4" s="30"/>
      <c r="G4" s="30"/>
      <c r="H4" s="30"/>
      <c r="I4" s="30"/>
      <c r="J4" s="30"/>
      <c r="K4" s="72"/>
    </row>
    <row r="5" spans="1:12" x14ac:dyDescent="0.2">
      <c r="A5" s="93">
        <v>1</v>
      </c>
      <c r="B5" s="46" t="s">
        <v>259</v>
      </c>
      <c r="C5" s="47" t="s">
        <v>123</v>
      </c>
      <c r="D5" s="43">
        <v>79.7</v>
      </c>
      <c r="E5" s="43">
        <f>0.6595</f>
        <v>0.65949999999999998</v>
      </c>
      <c r="F5" s="37" t="s">
        <v>137</v>
      </c>
      <c r="G5" s="37" t="s">
        <v>75</v>
      </c>
      <c r="H5" s="70">
        <v>80</v>
      </c>
      <c r="I5" s="55">
        <v>25</v>
      </c>
      <c r="J5" s="95">
        <v>2000</v>
      </c>
      <c r="K5" s="95">
        <f>I5*H5*E5</f>
        <v>1319</v>
      </c>
      <c r="L5" s="37" t="s">
        <v>16</v>
      </c>
    </row>
    <row r="6" spans="1:12" ht="15.75" customHeight="1" x14ac:dyDescent="0.2">
      <c r="A6" s="45" t="s">
        <v>88</v>
      </c>
      <c r="B6" s="45"/>
      <c r="C6" s="45"/>
      <c r="D6" s="45"/>
      <c r="E6" s="45"/>
      <c r="F6" s="45"/>
      <c r="G6" s="45"/>
      <c r="H6" s="45"/>
      <c r="I6" s="45"/>
      <c r="J6" s="99"/>
      <c r="K6" s="99"/>
    </row>
    <row r="7" spans="1:12" x14ac:dyDescent="0.2">
      <c r="A7" s="93">
        <v>1</v>
      </c>
      <c r="B7" s="97" t="s">
        <v>260</v>
      </c>
      <c r="C7" s="102" t="s">
        <v>124</v>
      </c>
      <c r="D7" s="93">
        <v>84.25</v>
      </c>
      <c r="E7" s="93">
        <v>0.63600000000000001</v>
      </c>
      <c r="F7" s="37" t="s">
        <v>137</v>
      </c>
      <c r="G7" s="37" t="s">
        <v>75</v>
      </c>
      <c r="H7" s="95">
        <v>85</v>
      </c>
      <c r="I7" s="76">
        <v>31</v>
      </c>
      <c r="J7" s="95">
        <v>2635</v>
      </c>
      <c r="K7" s="76">
        <f>I7*H7*E7</f>
        <v>1675.8600000000001</v>
      </c>
      <c r="L7" s="37" t="s">
        <v>264</v>
      </c>
    </row>
    <row r="8" spans="1:12" x14ac:dyDescent="0.2">
      <c r="A8" s="93">
        <v>1</v>
      </c>
      <c r="B8" s="46" t="s">
        <v>261</v>
      </c>
      <c r="C8" s="102" t="s">
        <v>72</v>
      </c>
      <c r="D8" s="100">
        <v>89.3</v>
      </c>
      <c r="E8" s="93">
        <v>0.61450000000000005</v>
      </c>
      <c r="F8" s="37" t="s">
        <v>15</v>
      </c>
      <c r="G8" s="37" t="s">
        <v>75</v>
      </c>
      <c r="H8" s="105">
        <v>90</v>
      </c>
      <c r="I8" s="101">
        <v>35</v>
      </c>
      <c r="J8" s="95">
        <v>3150</v>
      </c>
      <c r="K8" s="76">
        <f>I8*H8*E8</f>
        <v>1935.6750000000002</v>
      </c>
      <c r="L8" s="37" t="s">
        <v>150</v>
      </c>
    </row>
    <row r="9" spans="1:12" x14ac:dyDescent="0.2">
      <c r="A9" s="93">
        <v>2</v>
      </c>
      <c r="B9" s="97" t="s">
        <v>260</v>
      </c>
      <c r="C9" s="102" t="s">
        <v>125</v>
      </c>
      <c r="D9" s="93">
        <v>84.25</v>
      </c>
      <c r="E9" s="93">
        <v>0.63600000000000001</v>
      </c>
      <c r="F9" s="37" t="s">
        <v>137</v>
      </c>
      <c r="G9" s="37" t="s">
        <v>75</v>
      </c>
      <c r="H9" s="95">
        <v>85</v>
      </c>
      <c r="I9" s="76">
        <v>31</v>
      </c>
      <c r="J9" s="95">
        <v>2635</v>
      </c>
      <c r="K9" s="76">
        <f>I9*H9*E9</f>
        <v>1675.8600000000001</v>
      </c>
      <c r="L9" s="37" t="s">
        <v>264</v>
      </c>
    </row>
    <row r="10" spans="1:12" x14ac:dyDescent="0.2">
      <c r="A10" s="45" t="s">
        <v>89</v>
      </c>
      <c r="B10" s="45"/>
      <c r="C10" s="45"/>
      <c r="D10" s="45"/>
      <c r="E10" s="45"/>
      <c r="F10" s="45"/>
      <c r="G10" s="45"/>
      <c r="H10" s="45"/>
      <c r="I10" s="45"/>
      <c r="J10" s="99"/>
      <c r="K10" s="99"/>
    </row>
    <row r="11" spans="1:12" x14ac:dyDescent="0.2">
      <c r="A11" s="93">
        <v>1</v>
      </c>
      <c r="B11" s="46" t="s">
        <v>262</v>
      </c>
      <c r="C11" s="103" t="s">
        <v>70</v>
      </c>
      <c r="D11" s="94">
        <v>95</v>
      </c>
      <c r="E11" s="93">
        <v>0.59489999999999998</v>
      </c>
      <c r="F11" s="37" t="s">
        <v>137</v>
      </c>
      <c r="G11" s="106" t="s">
        <v>129</v>
      </c>
      <c r="H11" s="95">
        <v>95</v>
      </c>
      <c r="I11" s="76">
        <v>28</v>
      </c>
      <c r="J11" s="95">
        <v>2660</v>
      </c>
      <c r="K11" s="76">
        <f>I11*H11*E11</f>
        <v>1582.434</v>
      </c>
      <c r="L11" s="37" t="s">
        <v>16</v>
      </c>
    </row>
    <row r="12" spans="1:12" x14ac:dyDescent="0.2">
      <c r="A12" s="93">
        <v>1</v>
      </c>
      <c r="B12" s="46" t="s">
        <v>263</v>
      </c>
      <c r="C12" s="102" t="s">
        <v>127</v>
      </c>
      <c r="D12" s="93">
        <v>90.6</v>
      </c>
      <c r="E12" s="93">
        <v>0.60960000000000003</v>
      </c>
      <c r="F12" s="37" t="s">
        <v>17</v>
      </c>
      <c r="G12" s="37" t="s">
        <v>75</v>
      </c>
      <c r="H12" s="76">
        <v>92.5</v>
      </c>
      <c r="I12" s="76">
        <v>29</v>
      </c>
      <c r="J12" s="76">
        <v>2682.5</v>
      </c>
      <c r="K12" s="76">
        <f>I12*H12*E12</f>
        <v>1635.2520000000002</v>
      </c>
      <c r="L12" s="37" t="s">
        <v>26</v>
      </c>
    </row>
    <row r="13" spans="1:12" x14ac:dyDescent="0.2">
      <c r="A13" s="93">
        <v>2</v>
      </c>
      <c r="B13" s="46" t="s">
        <v>262</v>
      </c>
      <c r="C13" s="103" t="s">
        <v>126</v>
      </c>
      <c r="D13" s="94">
        <v>95</v>
      </c>
      <c r="E13" s="93">
        <v>0.59489999999999998</v>
      </c>
      <c r="F13" s="37" t="s">
        <v>137</v>
      </c>
      <c r="G13" s="106" t="s">
        <v>129</v>
      </c>
      <c r="H13" s="95">
        <v>95</v>
      </c>
      <c r="I13" s="76">
        <v>28</v>
      </c>
      <c r="J13" s="95">
        <v>2660</v>
      </c>
      <c r="K13" s="76">
        <f>I13*H13*E13</f>
        <v>1582.434</v>
      </c>
      <c r="L13" s="37" t="s">
        <v>16</v>
      </c>
    </row>
    <row r="14" spans="1:12" x14ac:dyDescent="0.2">
      <c r="A14" s="45" t="s">
        <v>90</v>
      </c>
      <c r="B14" s="45"/>
      <c r="C14" s="45"/>
      <c r="D14" s="45"/>
      <c r="E14" s="45"/>
      <c r="F14" s="45"/>
      <c r="G14" s="45"/>
      <c r="H14" s="45"/>
      <c r="I14" s="45"/>
      <c r="J14" s="99"/>
      <c r="K14" s="99"/>
    </row>
    <row r="15" spans="1:12" x14ac:dyDescent="0.2">
      <c r="A15" s="93">
        <v>1</v>
      </c>
      <c r="B15" s="46" t="s">
        <v>149</v>
      </c>
      <c r="C15" s="102" t="s">
        <v>128</v>
      </c>
      <c r="D15" s="100">
        <v>107.25</v>
      </c>
      <c r="E15" s="93">
        <v>0.56659999999999999</v>
      </c>
      <c r="F15" s="40" t="s">
        <v>15</v>
      </c>
      <c r="G15" s="37" t="s">
        <v>75</v>
      </c>
      <c r="H15" s="101">
        <v>107.5</v>
      </c>
      <c r="I15" s="101">
        <v>22</v>
      </c>
      <c r="J15" s="95">
        <v>2365</v>
      </c>
      <c r="K15" s="76">
        <f>I15*H15*E15</f>
        <v>1340.009</v>
      </c>
      <c r="L15" s="37" t="s">
        <v>150</v>
      </c>
    </row>
  </sheetData>
  <mergeCells count="16">
    <mergeCell ref="L2:L3"/>
    <mergeCell ref="B1:K1"/>
    <mergeCell ref="A2:A3"/>
    <mergeCell ref="B2:B3"/>
    <mergeCell ref="C2:C3"/>
    <mergeCell ref="D2:D3"/>
    <mergeCell ref="E2:E3"/>
    <mergeCell ref="F2:F3"/>
    <mergeCell ref="G2:G3"/>
    <mergeCell ref="H2:I2"/>
    <mergeCell ref="A10:K10"/>
    <mergeCell ref="A14:K14"/>
    <mergeCell ref="J2:J3"/>
    <mergeCell ref="K2:K3"/>
    <mergeCell ref="A6:K6"/>
    <mergeCell ref="A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"/>
  <sheetViews>
    <sheetView workbookViewId="0">
      <selection activeCell="A2" sqref="A2:G3"/>
    </sheetView>
  </sheetViews>
  <sheetFormatPr defaultColWidth="30.5703125" defaultRowHeight="15" x14ac:dyDescent="0.25"/>
  <cols>
    <col min="1" max="1" width="7.42578125" style="2" bestFit="1" customWidth="1"/>
    <col min="2" max="2" width="14.140625" style="3" customWidth="1"/>
    <col min="3" max="3" width="25.7109375" style="2" customWidth="1"/>
    <col min="4" max="4" width="10.28515625" style="114" bestFit="1" customWidth="1"/>
    <col min="5" max="5" width="13" style="2" customWidth="1"/>
    <col min="6" max="6" width="18.140625" style="2" customWidth="1"/>
    <col min="7" max="7" width="24.140625" style="2" customWidth="1"/>
    <col min="8" max="8" width="5.28515625" style="2" bestFit="1" customWidth="1"/>
    <col min="9" max="9" width="6.28515625" style="2" bestFit="1" customWidth="1"/>
    <col min="10" max="10" width="6.5703125" style="2" customWidth="1"/>
    <col min="11" max="11" width="7.28515625" style="2" customWidth="1"/>
    <col min="12" max="12" width="8.28515625" style="2" hidden="1" customWidth="1"/>
    <col min="13" max="13" width="7.5703125" style="2" customWidth="1"/>
    <col min="14" max="14" width="6.28515625" style="2" bestFit="1" customWidth="1"/>
    <col min="15" max="15" width="6" style="2" bestFit="1" customWidth="1"/>
    <col min="16" max="16" width="7" style="2" bestFit="1" customWidth="1"/>
    <col min="17" max="17" width="10" style="2" hidden="1" customWidth="1"/>
    <col min="18" max="18" width="7.85546875" style="2" bestFit="1" customWidth="1"/>
    <col min="19" max="19" width="8" style="2" bestFit="1" customWidth="1"/>
    <col min="20" max="20" width="17.7109375" style="2" bestFit="1" customWidth="1"/>
    <col min="21" max="16384" width="30.5703125" style="2"/>
  </cols>
  <sheetData>
    <row r="1" spans="1:20" s="4" customFormat="1" ht="177" customHeight="1" thickBot="1" x14ac:dyDescent="0.25">
      <c r="B1" s="15" t="s">
        <v>266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9" customFormat="1" ht="12.75" customHeight="1" thickBot="1" x14ac:dyDescent="0.3">
      <c r="A2" s="77" t="s">
        <v>4</v>
      </c>
      <c r="B2" s="78" t="s">
        <v>0</v>
      </c>
      <c r="C2" s="28" t="s">
        <v>135</v>
      </c>
      <c r="D2" s="28" t="s">
        <v>136</v>
      </c>
      <c r="E2" s="79" t="s">
        <v>249</v>
      </c>
      <c r="F2" s="79" t="s">
        <v>13</v>
      </c>
      <c r="G2" s="80" t="s">
        <v>250</v>
      </c>
      <c r="H2" s="21" t="s">
        <v>35</v>
      </c>
      <c r="I2" s="22"/>
      <c r="J2" s="22"/>
      <c r="K2" s="22"/>
      <c r="L2" s="23"/>
      <c r="M2" s="21" t="s">
        <v>36</v>
      </c>
      <c r="N2" s="22"/>
      <c r="O2" s="22"/>
      <c r="P2" s="22"/>
      <c r="Q2" s="23"/>
      <c r="R2" s="20" t="s">
        <v>1</v>
      </c>
      <c r="S2" s="20" t="s">
        <v>82</v>
      </c>
      <c r="T2" s="19" t="s">
        <v>12</v>
      </c>
    </row>
    <row r="3" spans="1:20" s="9" customFormat="1" ht="21" customHeight="1" thickBot="1" x14ac:dyDescent="0.3">
      <c r="A3" s="82"/>
      <c r="B3" s="83"/>
      <c r="C3" s="29"/>
      <c r="D3" s="29"/>
      <c r="E3" s="84"/>
      <c r="F3" s="84"/>
      <c r="G3" s="85"/>
      <c r="H3" s="12">
        <v>1</v>
      </c>
      <c r="I3" s="12">
        <v>2</v>
      </c>
      <c r="J3" s="12">
        <v>3</v>
      </c>
      <c r="K3" s="12" t="s">
        <v>80</v>
      </c>
      <c r="L3" s="12" t="s">
        <v>100</v>
      </c>
      <c r="M3" s="12">
        <v>1</v>
      </c>
      <c r="N3" s="12">
        <v>2</v>
      </c>
      <c r="O3" s="12">
        <v>3</v>
      </c>
      <c r="P3" s="12" t="s">
        <v>80</v>
      </c>
      <c r="Q3" s="12" t="s">
        <v>100</v>
      </c>
      <c r="R3" s="31"/>
      <c r="S3" s="31"/>
      <c r="T3" s="25"/>
    </row>
    <row r="4" spans="1:20" x14ac:dyDescent="0.25">
      <c r="A4" s="71" t="s">
        <v>92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72"/>
    </row>
    <row r="5" spans="1:20" x14ac:dyDescent="0.2">
      <c r="A5" s="43">
        <v>1</v>
      </c>
      <c r="B5" s="107" t="s">
        <v>211</v>
      </c>
      <c r="C5" s="110" t="s">
        <v>132</v>
      </c>
      <c r="D5" s="112">
        <v>46.55</v>
      </c>
      <c r="E5" s="108">
        <v>1.2067000000000001</v>
      </c>
      <c r="F5" s="107" t="s">
        <v>17</v>
      </c>
      <c r="G5" s="37" t="s">
        <v>131</v>
      </c>
      <c r="H5" s="115">
        <v>20</v>
      </c>
      <c r="I5" s="115">
        <v>25</v>
      </c>
      <c r="J5" s="54" t="s">
        <v>34</v>
      </c>
      <c r="K5" s="73"/>
      <c r="L5" s="116">
        <f>MAX(H5:J5)</f>
        <v>25</v>
      </c>
      <c r="M5" s="115">
        <v>30</v>
      </c>
      <c r="N5" s="115">
        <v>35</v>
      </c>
      <c r="O5" s="116"/>
      <c r="P5" s="73"/>
      <c r="Q5" s="116">
        <f>MAX(M5:O5)</f>
        <v>35</v>
      </c>
      <c r="R5" s="70">
        <f>Q5+L5</f>
        <v>60</v>
      </c>
      <c r="S5" s="55">
        <f>R5*E5</f>
        <v>72.402000000000001</v>
      </c>
      <c r="T5" s="37" t="s">
        <v>26</v>
      </c>
    </row>
    <row r="6" spans="1:20" x14ac:dyDescent="0.25">
      <c r="A6" s="45" t="s">
        <v>117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5">
      <c r="A7" s="43">
        <v>1</v>
      </c>
      <c r="B7" s="107" t="s">
        <v>265</v>
      </c>
      <c r="C7" s="111" t="s">
        <v>133</v>
      </c>
      <c r="D7" s="113">
        <v>66.7</v>
      </c>
      <c r="E7" s="109">
        <v>0.75609999999999999</v>
      </c>
      <c r="F7" s="107" t="s">
        <v>17</v>
      </c>
      <c r="G7" s="37" t="s">
        <v>131</v>
      </c>
      <c r="H7" s="115">
        <v>30</v>
      </c>
      <c r="I7" s="115">
        <v>35</v>
      </c>
      <c r="J7" s="115">
        <v>40</v>
      </c>
      <c r="K7" s="73"/>
      <c r="L7" s="116">
        <f>MAX(H7:J7)</f>
        <v>40</v>
      </c>
      <c r="M7" s="115">
        <v>45</v>
      </c>
      <c r="N7" s="115">
        <v>52.5</v>
      </c>
      <c r="O7" s="54" t="s">
        <v>7</v>
      </c>
      <c r="P7" s="73"/>
      <c r="Q7" s="116">
        <f>MAX(M7:O7)</f>
        <v>52.5</v>
      </c>
      <c r="R7" s="70">
        <f>Q7+L7</f>
        <v>92.5</v>
      </c>
      <c r="S7" s="55">
        <f>R7*E7</f>
        <v>69.939250000000001</v>
      </c>
      <c r="T7" s="37" t="s">
        <v>26</v>
      </c>
    </row>
  </sheetData>
  <mergeCells count="15">
    <mergeCell ref="B1:T1"/>
    <mergeCell ref="B2:B3"/>
    <mergeCell ref="C2:C3"/>
    <mergeCell ref="D2:D3"/>
    <mergeCell ref="E2:E3"/>
    <mergeCell ref="F2:F3"/>
    <mergeCell ref="G2:G3"/>
    <mergeCell ref="A4:T4"/>
    <mergeCell ref="A6:T6"/>
    <mergeCell ref="A2:A3"/>
    <mergeCell ref="H2:L2"/>
    <mergeCell ref="M2:Q2"/>
    <mergeCell ref="R2:R3"/>
    <mergeCell ref="S2:S3"/>
    <mergeCell ref="T2:T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P13" sqref="P13"/>
    </sheetView>
  </sheetViews>
  <sheetFormatPr defaultColWidth="30.5703125" defaultRowHeight="15" x14ac:dyDescent="0.25"/>
  <cols>
    <col min="1" max="1" width="7.42578125" style="2" bestFit="1" customWidth="1"/>
    <col min="2" max="2" width="17.85546875" style="3" customWidth="1"/>
    <col min="3" max="3" width="26.140625" style="2" customWidth="1"/>
    <col min="4" max="4" width="10.28515625" style="2" bestFit="1" customWidth="1"/>
    <col min="5" max="5" width="13" style="2" customWidth="1"/>
    <col min="6" max="6" width="17.7109375" style="2" customWidth="1"/>
    <col min="7" max="7" width="25.5703125" style="2" bestFit="1" customWidth="1"/>
    <col min="8" max="8" width="5.28515625" style="2" bestFit="1" customWidth="1"/>
    <col min="9" max="9" width="6.28515625" style="2" bestFit="1" customWidth="1"/>
    <col min="10" max="10" width="6.5703125" style="2" customWidth="1"/>
    <col min="11" max="11" width="7.28515625" style="2" customWidth="1"/>
    <col min="12" max="12" width="8.28515625" style="2" hidden="1" customWidth="1"/>
    <col min="13" max="13" width="7.5703125" style="2" customWidth="1"/>
    <col min="14" max="14" width="6.28515625" style="2" bestFit="1" customWidth="1"/>
    <col min="15" max="15" width="6" style="2" bestFit="1" customWidth="1"/>
    <col min="16" max="16" width="7" style="2" bestFit="1" customWidth="1"/>
    <col min="17" max="17" width="10" style="2" hidden="1" customWidth="1"/>
    <col min="18" max="18" width="7.85546875" style="2" bestFit="1" customWidth="1"/>
    <col min="19" max="19" width="8" style="2" bestFit="1" customWidth="1"/>
    <col min="20" max="20" width="15.42578125" style="2" customWidth="1"/>
    <col min="21" max="16384" width="30.5703125" style="2"/>
  </cols>
  <sheetData>
    <row r="1" spans="1:20" s="4" customFormat="1" ht="177" customHeight="1" thickBot="1" x14ac:dyDescent="0.25">
      <c r="B1" s="15" t="s">
        <v>268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9" customFormat="1" ht="15" customHeight="1" thickBot="1" x14ac:dyDescent="0.3">
      <c r="A2" s="77" t="s">
        <v>4</v>
      </c>
      <c r="B2" s="78" t="s">
        <v>0</v>
      </c>
      <c r="C2" s="28" t="s">
        <v>135</v>
      </c>
      <c r="D2" s="28" t="s">
        <v>136</v>
      </c>
      <c r="E2" s="79" t="s">
        <v>249</v>
      </c>
      <c r="F2" s="79" t="s">
        <v>13</v>
      </c>
      <c r="G2" s="80" t="s">
        <v>250</v>
      </c>
      <c r="H2" s="17" t="s">
        <v>35</v>
      </c>
      <c r="I2" s="17"/>
      <c r="J2" s="17"/>
      <c r="K2" s="17"/>
      <c r="L2" s="17"/>
      <c r="M2" s="17" t="s">
        <v>36</v>
      </c>
      <c r="N2" s="17"/>
      <c r="O2" s="17"/>
      <c r="P2" s="17"/>
      <c r="Q2" s="17"/>
      <c r="R2" s="18" t="s">
        <v>1</v>
      </c>
      <c r="S2" s="18" t="s">
        <v>82</v>
      </c>
      <c r="T2" s="14" t="s">
        <v>12</v>
      </c>
    </row>
    <row r="3" spans="1:20" s="9" customFormat="1" ht="21" customHeight="1" thickBot="1" x14ac:dyDescent="0.3">
      <c r="A3" s="82"/>
      <c r="B3" s="83"/>
      <c r="C3" s="29"/>
      <c r="D3" s="29"/>
      <c r="E3" s="84"/>
      <c r="F3" s="84"/>
      <c r="G3" s="85"/>
      <c r="H3" s="8">
        <v>1</v>
      </c>
      <c r="I3" s="8">
        <v>2</v>
      </c>
      <c r="J3" s="8">
        <v>3</v>
      </c>
      <c r="K3" s="8" t="s">
        <v>80</v>
      </c>
      <c r="L3" s="8" t="s">
        <v>100</v>
      </c>
      <c r="M3" s="8">
        <v>1</v>
      </c>
      <c r="N3" s="8">
        <v>2</v>
      </c>
      <c r="O3" s="8">
        <v>3</v>
      </c>
      <c r="P3" s="8" t="s">
        <v>80</v>
      </c>
      <c r="Q3" s="8" t="s">
        <v>100</v>
      </c>
      <c r="R3" s="18"/>
      <c r="S3" s="18"/>
      <c r="T3" s="14"/>
    </row>
    <row r="4" spans="1:20" s="9" customFormat="1" x14ac:dyDescent="0.25">
      <c r="A4" s="71" t="s">
        <v>88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72"/>
    </row>
    <row r="5" spans="1:20" x14ac:dyDescent="0.25">
      <c r="A5" s="43">
        <v>1</v>
      </c>
      <c r="B5" s="107" t="s">
        <v>267</v>
      </c>
      <c r="C5" s="111" t="s">
        <v>130</v>
      </c>
      <c r="D5" s="109">
        <v>86.6</v>
      </c>
      <c r="E5" s="109">
        <v>0.62549999999999994</v>
      </c>
      <c r="F5" s="107" t="s">
        <v>137</v>
      </c>
      <c r="G5" s="37" t="s">
        <v>131</v>
      </c>
      <c r="H5" s="115">
        <v>50</v>
      </c>
      <c r="I5" s="54">
        <v>55</v>
      </c>
      <c r="J5" s="115">
        <v>55</v>
      </c>
      <c r="K5" s="70"/>
      <c r="L5" s="116">
        <f>MAX(H5:J5)</f>
        <v>55</v>
      </c>
      <c r="M5" s="115">
        <v>60</v>
      </c>
      <c r="N5" s="115">
        <v>65</v>
      </c>
      <c r="O5" s="115">
        <v>70</v>
      </c>
      <c r="P5" s="70"/>
      <c r="Q5" s="116">
        <f>MAX(M5:O5)</f>
        <v>70</v>
      </c>
      <c r="R5" s="70">
        <f>Q5+L5</f>
        <v>125</v>
      </c>
      <c r="S5" s="55">
        <f>R5*E5</f>
        <v>78.1875</v>
      </c>
      <c r="T5" s="107" t="s">
        <v>150</v>
      </c>
    </row>
    <row r="6" spans="1:20" x14ac:dyDescent="0.25">
      <c r="A6" s="45" t="s">
        <v>87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3">
        <v>1</v>
      </c>
      <c r="B7" s="107" t="s">
        <v>245</v>
      </c>
      <c r="C7" s="110" t="s">
        <v>120</v>
      </c>
      <c r="D7" s="108">
        <v>82.5</v>
      </c>
      <c r="E7" s="108">
        <v>0.64459999999999995</v>
      </c>
      <c r="F7" s="107" t="s">
        <v>17</v>
      </c>
      <c r="G7" s="37" t="s">
        <v>131</v>
      </c>
      <c r="H7" s="115">
        <v>50</v>
      </c>
      <c r="I7" s="115">
        <v>55</v>
      </c>
      <c r="J7" s="115">
        <v>57.5</v>
      </c>
      <c r="K7" s="70"/>
      <c r="L7" s="116">
        <f>MAX(H7:J7)</f>
        <v>57.5</v>
      </c>
      <c r="M7" s="115">
        <v>75</v>
      </c>
      <c r="N7" s="115">
        <v>80</v>
      </c>
      <c r="O7" s="115">
        <v>85</v>
      </c>
      <c r="P7" s="70"/>
      <c r="Q7" s="116">
        <f>MAX(M7:O7)</f>
        <v>85</v>
      </c>
      <c r="R7" s="70">
        <f>Q7+L7</f>
        <v>142.5</v>
      </c>
      <c r="S7" s="55">
        <f>R7*E7</f>
        <v>91.855499999999992</v>
      </c>
      <c r="T7" s="107" t="s">
        <v>16</v>
      </c>
    </row>
  </sheetData>
  <mergeCells count="15">
    <mergeCell ref="B1:T1"/>
    <mergeCell ref="A2:A3"/>
    <mergeCell ref="B2:B3"/>
    <mergeCell ref="C2:C3"/>
    <mergeCell ref="D2:D3"/>
    <mergeCell ref="E2:E3"/>
    <mergeCell ref="F2:F3"/>
    <mergeCell ref="G2:G3"/>
    <mergeCell ref="H2:L2"/>
    <mergeCell ref="A6:T6"/>
    <mergeCell ref="A4:T4"/>
    <mergeCell ref="M2:Q2"/>
    <mergeCell ref="R2:R3"/>
    <mergeCell ref="S2:S3"/>
    <mergeCell ref="T2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5"/>
  <sheetViews>
    <sheetView topLeftCell="G1" workbookViewId="0">
      <selection activeCell="O2" sqref="A2:XFD3"/>
    </sheetView>
  </sheetViews>
  <sheetFormatPr defaultColWidth="30.5703125" defaultRowHeight="14.25" x14ac:dyDescent="0.25"/>
  <cols>
    <col min="1" max="1" width="7.7109375" style="5" bestFit="1" customWidth="1"/>
    <col min="2" max="2" width="28.42578125" style="6" customWidth="1"/>
    <col min="3" max="3" width="29.85546875" style="6" customWidth="1"/>
    <col min="4" max="4" width="10" style="35" customWidth="1"/>
    <col min="5" max="5" width="13.28515625" style="5" customWidth="1"/>
    <col min="6" max="6" width="23.28515625" style="6" customWidth="1"/>
    <col min="7" max="7" width="31.140625" style="6" customWidth="1"/>
    <col min="8" max="9" width="6.42578125" style="35" bestFit="1" customWidth="1"/>
    <col min="10" max="11" width="6.42578125" style="35" customWidth="1"/>
    <col min="12" max="12" width="10.85546875" style="35" customWidth="1"/>
    <col min="13" max="13" width="10.7109375" style="35" bestFit="1" customWidth="1"/>
    <col min="14" max="14" width="26.7109375" style="6" customWidth="1"/>
    <col min="15" max="16384" width="30.5703125" style="5"/>
  </cols>
  <sheetData>
    <row r="1" spans="1:14" s="4" customFormat="1" ht="177" customHeight="1" thickBot="1" x14ac:dyDescent="0.25">
      <c r="B1" s="15" t="s">
        <v>154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4" t="s">
        <v>4</v>
      </c>
      <c r="B2" s="18" t="s">
        <v>0</v>
      </c>
      <c r="C2" s="32" t="s">
        <v>135</v>
      </c>
      <c r="D2" s="34" t="s">
        <v>136</v>
      </c>
      <c r="E2" s="14" t="s">
        <v>79</v>
      </c>
      <c r="F2" s="19" t="s">
        <v>13</v>
      </c>
      <c r="G2" s="20" t="s">
        <v>175</v>
      </c>
      <c r="H2" s="56" t="s">
        <v>2</v>
      </c>
      <c r="I2" s="56"/>
      <c r="J2" s="56"/>
      <c r="K2" s="56"/>
      <c r="L2" s="57" t="s">
        <v>81</v>
      </c>
      <c r="M2" s="57" t="s">
        <v>82</v>
      </c>
      <c r="N2" s="19" t="s">
        <v>12</v>
      </c>
    </row>
    <row r="3" spans="1:14" s="9" customFormat="1" ht="33.75" customHeight="1" thickBot="1" x14ac:dyDescent="0.3">
      <c r="A3" s="14"/>
      <c r="B3" s="18"/>
      <c r="C3" s="33"/>
      <c r="D3" s="34"/>
      <c r="E3" s="14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57"/>
      <c r="M3" s="57"/>
      <c r="N3" s="25"/>
    </row>
    <row r="4" spans="1:14" x14ac:dyDescent="0.25">
      <c r="A4" s="30" t="s">
        <v>91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44" customFormat="1" ht="12.75" x14ac:dyDescent="0.25">
      <c r="A5" s="36">
        <v>1</v>
      </c>
      <c r="B5" s="37" t="s">
        <v>155</v>
      </c>
      <c r="C5" s="38" t="s">
        <v>50</v>
      </c>
      <c r="D5" s="39">
        <v>43.48</v>
      </c>
      <c r="E5" s="36">
        <v>2.7040000000000002</v>
      </c>
      <c r="F5" s="40" t="s">
        <v>137</v>
      </c>
      <c r="G5" s="37" t="s">
        <v>77</v>
      </c>
      <c r="H5" s="48">
        <v>37.5</v>
      </c>
      <c r="I5" s="48">
        <v>40</v>
      </c>
      <c r="J5" s="48">
        <v>42.5</v>
      </c>
      <c r="K5" s="50"/>
      <c r="L5" s="50">
        <f>MAX(H5:J5)</f>
        <v>42.5</v>
      </c>
      <c r="M5" s="50">
        <f>L5*E5</f>
        <v>114.92</v>
      </c>
      <c r="N5" s="37" t="s">
        <v>16</v>
      </c>
    </row>
    <row r="6" spans="1:14" s="44" customFormat="1" ht="12.75" x14ac:dyDescent="0.25">
      <c r="A6" s="45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44" customFormat="1" ht="12.75" x14ac:dyDescent="0.25">
      <c r="A7" s="36">
        <v>1</v>
      </c>
      <c r="B7" s="46" t="s">
        <v>156</v>
      </c>
      <c r="C7" s="38" t="s">
        <v>51</v>
      </c>
      <c r="D7" s="39">
        <v>48</v>
      </c>
      <c r="E7" s="36">
        <v>2.3149999999999999</v>
      </c>
      <c r="F7" s="40" t="s">
        <v>15</v>
      </c>
      <c r="G7" s="37" t="s">
        <v>75</v>
      </c>
      <c r="H7" s="48">
        <v>27.5</v>
      </c>
      <c r="I7" s="48">
        <v>32.5</v>
      </c>
      <c r="J7" s="48">
        <v>35</v>
      </c>
      <c r="K7" s="50"/>
      <c r="L7" s="50">
        <f>MAX(H7:J7)</f>
        <v>35</v>
      </c>
      <c r="M7" s="50">
        <f>L7*E7</f>
        <v>81.024999999999991</v>
      </c>
      <c r="N7" s="37" t="s">
        <v>185</v>
      </c>
    </row>
    <row r="8" spans="1:14" s="44" customFormat="1" ht="12.75" x14ac:dyDescent="0.25">
      <c r="A8" s="45" t="s">
        <v>93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s="44" customFormat="1" ht="12.75" x14ac:dyDescent="0.25">
      <c r="A9" s="36">
        <v>1</v>
      </c>
      <c r="B9" s="46" t="s">
        <v>157</v>
      </c>
      <c r="C9" s="47" t="s">
        <v>52</v>
      </c>
      <c r="D9" s="39">
        <v>49.7</v>
      </c>
      <c r="E9" s="36">
        <v>2.2092000000000001</v>
      </c>
      <c r="F9" s="40" t="s">
        <v>15</v>
      </c>
      <c r="G9" s="37" t="s">
        <v>75</v>
      </c>
      <c r="H9" s="49" t="s">
        <v>21</v>
      </c>
      <c r="I9" s="48">
        <v>37.5</v>
      </c>
      <c r="J9" s="48">
        <v>42.5</v>
      </c>
      <c r="K9" s="50"/>
      <c r="L9" s="50">
        <f>MAX(H9:J9)</f>
        <v>42.5</v>
      </c>
      <c r="M9" s="50">
        <f>L9*E9</f>
        <v>93.891000000000005</v>
      </c>
      <c r="N9" s="37" t="s">
        <v>186</v>
      </c>
    </row>
    <row r="10" spans="1:14" s="44" customFormat="1" ht="12.75" x14ac:dyDescent="0.25">
      <c r="A10" s="45" t="s">
        <v>86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s="44" customFormat="1" ht="12.75" x14ac:dyDescent="0.25">
      <c r="A11" s="36">
        <v>1</v>
      </c>
      <c r="B11" s="46" t="s">
        <v>158</v>
      </c>
      <c r="C11" s="38" t="s">
        <v>53</v>
      </c>
      <c r="D11" s="39">
        <v>59.36</v>
      </c>
      <c r="E11" s="36">
        <v>1.7947</v>
      </c>
      <c r="F11" s="40" t="s">
        <v>15</v>
      </c>
      <c r="G11" s="37" t="s">
        <v>75</v>
      </c>
      <c r="H11" s="48">
        <v>57.5</v>
      </c>
      <c r="I11" s="49" t="s">
        <v>22</v>
      </c>
      <c r="J11" s="50"/>
      <c r="K11" s="50"/>
      <c r="L11" s="50">
        <f>MAX(H11:J11)</f>
        <v>57.5</v>
      </c>
      <c r="M11" s="50">
        <f>L11*E11</f>
        <v>103.19525</v>
      </c>
      <c r="N11" s="37" t="s">
        <v>185</v>
      </c>
    </row>
    <row r="12" spans="1:14" s="44" customFormat="1" ht="12.75" x14ac:dyDescent="0.25">
      <c r="A12" s="45" t="s">
        <v>86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s="44" customFormat="1" ht="12.75" x14ac:dyDescent="0.25">
      <c r="A13" s="36">
        <v>1</v>
      </c>
      <c r="B13" s="46" t="s">
        <v>159</v>
      </c>
      <c r="C13" s="38" t="s">
        <v>54</v>
      </c>
      <c r="D13" s="39">
        <v>60</v>
      </c>
      <c r="E13" s="36">
        <v>1.423</v>
      </c>
      <c r="F13" s="40" t="s">
        <v>137</v>
      </c>
      <c r="G13" s="37" t="s">
        <v>75</v>
      </c>
      <c r="H13" s="48" t="s">
        <v>23</v>
      </c>
      <c r="I13" s="49" t="s">
        <v>5</v>
      </c>
      <c r="J13" s="48">
        <v>82.5</v>
      </c>
      <c r="K13" s="50"/>
      <c r="L13" s="50">
        <f>MAX(H13:J13)</f>
        <v>82.5</v>
      </c>
      <c r="M13" s="50">
        <f>L13*E13</f>
        <v>117.39750000000001</v>
      </c>
      <c r="N13" s="37" t="s">
        <v>24</v>
      </c>
    </row>
    <row r="14" spans="1:14" s="44" customFormat="1" ht="12.75" x14ac:dyDescent="0.25">
      <c r="A14" s="45" t="s">
        <v>94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s="44" customFormat="1" ht="14.25" customHeight="1" x14ac:dyDescent="0.25">
      <c r="A15" s="36">
        <v>1</v>
      </c>
      <c r="B15" s="46" t="s">
        <v>160</v>
      </c>
      <c r="C15" s="38" t="s">
        <v>55</v>
      </c>
      <c r="D15" s="39">
        <v>69</v>
      </c>
      <c r="E15" s="36">
        <v>1.21</v>
      </c>
      <c r="F15" s="40" t="s">
        <v>17</v>
      </c>
      <c r="G15" s="37" t="s">
        <v>75</v>
      </c>
      <c r="H15" s="48">
        <v>125</v>
      </c>
      <c r="I15" s="48">
        <v>135</v>
      </c>
      <c r="J15" s="49" t="s">
        <v>10</v>
      </c>
      <c r="K15" s="50"/>
      <c r="L15" s="50">
        <f>MAX(H15:J15)</f>
        <v>135</v>
      </c>
      <c r="M15" s="50">
        <f>L15*E15</f>
        <v>163.35</v>
      </c>
      <c r="N15" s="37" t="s">
        <v>26</v>
      </c>
    </row>
    <row r="16" spans="1:14" s="44" customFormat="1" ht="12.75" x14ac:dyDescent="0.25">
      <c r="A16" s="36">
        <v>2</v>
      </c>
      <c r="B16" s="46" t="s">
        <v>161</v>
      </c>
      <c r="C16" s="46" t="s">
        <v>56</v>
      </c>
      <c r="D16" s="39">
        <v>71.650000000000006</v>
      </c>
      <c r="E16" s="36">
        <v>1.1684000000000001</v>
      </c>
      <c r="F16" s="40" t="s">
        <v>137</v>
      </c>
      <c r="G16" s="37" t="s">
        <v>75</v>
      </c>
      <c r="H16" s="48">
        <v>110</v>
      </c>
      <c r="I16" s="49" t="s">
        <v>176</v>
      </c>
      <c r="J16" s="49" t="s">
        <v>176</v>
      </c>
      <c r="K16" s="50"/>
      <c r="L16" s="50">
        <f>MAX(H16:J16)</f>
        <v>110</v>
      </c>
      <c r="M16" s="50">
        <f>L16*E16</f>
        <v>128.524</v>
      </c>
      <c r="N16" s="37" t="s">
        <v>16</v>
      </c>
    </row>
    <row r="17" spans="1:14" s="44" customFormat="1" ht="12.75" x14ac:dyDescent="0.25">
      <c r="A17" s="45" t="s">
        <v>87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s="44" customFormat="1" ht="15.75" customHeight="1" x14ac:dyDescent="0.25">
      <c r="A18" s="36">
        <v>1</v>
      </c>
      <c r="B18" s="46" t="s">
        <v>162</v>
      </c>
      <c r="C18" s="47" t="s">
        <v>57</v>
      </c>
      <c r="D18" s="39">
        <v>80.849999999999994</v>
      </c>
      <c r="E18" s="36">
        <v>1.0448</v>
      </c>
      <c r="F18" s="40" t="s">
        <v>17</v>
      </c>
      <c r="G18" s="37" t="s">
        <v>75</v>
      </c>
      <c r="H18" s="48">
        <v>115</v>
      </c>
      <c r="I18" s="49" t="s">
        <v>20</v>
      </c>
      <c r="J18" s="49" t="s">
        <v>20</v>
      </c>
      <c r="K18" s="50"/>
      <c r="L18" s="50">
        <f>MAX(H18:J18)</f>
        <v>115</v>
      </c>
      <c r="M18" s="50">
        <f>L18*E18</f>
        <v>120.152</v>
      </c>
      <c r="N18" s="37" t="s">
        <v>186</v>
      </c>
    </row>
    <row r="19" spans="1:14" s="44" customFormat="1" ht="12.75" x14ac:dyDescent="0.25">
      <c r="A19" s="36">
        <v>1</v>
      </c>
      <c r="B19" s="46" t="s">
        <v>163</v>
      </c>
      <c r="C19" s="47" t="s">
        <v>58</v>
      </c>
      <c r="D19" s="39">
        <v>76</v>
      </c>
      <c r="E19" s="36">
        <v>1.103</v>
      </c>
      <c r="F19" s="40" t="s">
        <v>137</v>
      </c>
      <c r="G19" s="37" t="s">
        <v>75</v>
      </c>
      <c r="H19" s="48">
        <v>137.5</v>
      </c>
      <c r="I19" s="48">
        <v>142.5</v>
      </c>
      <c r="J19" s="48" t="s">
        <v>11</v>
      </c>
      <c r="K19" s="50"/>
      <c r="L19" s="50">
        <f>MAX(H19:J19)</f>
        <v>142.5</v>
      </c>
      <c r="M19" s="50">
        <f>L19*E19</f>
        <v>157.17750000000001</v>
      </c>
      <c r="N19" s="37" t="s">
        <v>16</v>
      </c>
    </row>
    <row r="20" spans="1:14" s="44" customFormat="1" ht="12.75" x14ac:dyDescent="0.25">
      <c r="A20" s="45" t="s">
        <v>88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s="44" customFormat="1" ht="12.75" x14ac:dyDescent="0.25">
      <c r="A21" s="36">
        <v>1</v>
      </c>
      <c r="B21" s="46" t="s">
        <v>164</v>
      </c>
      <c r="C21" s="38" t="s">
        <v>59</v>
      </c>
      <c r="D21" s="39">
        <v>87.75</v>
      </c>
      <c r="E21" s="36">
        <v>0.98499999999999999</v>
      </c>
      <c r="F21" s="40" t="s">
        <v>137</v>
      </c>
      <c r="G21" s="37" t="s">
        <v>75</v>
      </c>
      <c r="H21" s="48">
        <v>137.5</v>
      </c>
      <c r="I21" s="48">
        <v>145</v>
      </c>
      <c r="J21" s="48" t="s">
        <v>9</v>
      </c>
      <c r="K21" s="50"/>
      <c r="L21" s="50">
        <f>MAX(H21:J21)</f>
        <v>145</v>
      </c>
      <c r="M21" s="50">
        <f>L21*E21</f>
        <v>142.82499999999999</v>
      </c>
      <c r="N21" s="37" t="s">
        <v>186</v>
      </c>
    </row>
    <row r="22" spans="1:14" s="44" customFormat="1" ht="12.75" x14ac:dyDescent="0.25">
      <c r="A22" s="36">
        <v>1</v>
      </c>
      <c r="B22" s="46" t="s">
        <v>165</v>
      </c>
      <c r="C22" s="38" t="s">
        <v>60</v>
      </c>
      <c r="D22" s="39">
        <v>83.9</v>
      </c>
      <c r="E22" s="36">
        <v>1.016</v>
      </c>
      <c r="F22" s="40" t="s">
        <v>15</v>
      </c>
      <c r="G22" s="37" t="s">
        <v>76</v>
      </c>
      <c r="H22" s="48">
        <v>145</v>
      </c>
      <c r="I22" s="48">
        <v>155</v>
      </c>
      <c r="J22" s="48">
        <v>162.5</v>
      </c>
      <c r="K22" s="50"/>
      <c r="L22" s="50">
        <f>MAX(H22:J22)</f>
        <v>162.5</v>
      </c>
      <c r="M22" s="50">
        <f>L22*E22</f>
        <v>165.1</v>
      </c>
      <c r="N22" s="37" t="s">
        <v>187</v>
      </c>
    </row>
    <row r="23" spans="1:14" s="44" customFormat="1" ht="12.75" x14ac:dyDescent="0.25">
      <c r="A23" s="36">
        <v>2</v>
      </c>
      <c r="B23" s="46" t="s">
        <v>166</v>
      </c>
      <c r="C23" s="47" t="s">
        <v>61</v>
      </c>
      <c r="D23" s="39">
        <v>88.95</v>
      </c>
      <c r="E23" s="36">
        <v>0.97760000000000002</v>
      </c>
      <c r="F23" s="40" t="s">
        <v>137</v>
      </c>
      <c r="G23" s="37" t="s">
        <v>75</v>
      </c>
      <c r="H23" s="48">
        <v>140</v>
      </c>
      <c r="I23" s="48">
        <v>145</v>
      </c>
      <c r="J23" s="49" t="s">
        <v>177</v>
      </c>
      <c r="K23" s="50"/>
      <c r="L23" s="50">
        <f>MAX(H23:J23)</f>
        <v>145</v>
      </c>
      <c r="M23" s="50">
        <f>L23*E23</f>
        <v>141.75200000000001</v>
      </c>
      <c r="N23" s="37" t="s">
        <v>16</v>
      </c>
    </row>
    <row r="24" spans="1:14" s="44" customFormat="1" ht="12.75" x14ac:dyDescent="0.25">
      <c r="A24" s="36">
        <v>3</v>
      </c>
      <c r="B24" s="46" t="s">
        <v>167</v>
      </c>
      <c r="C24" s="38" t="s">
        <v>62</v>
      </c>
      <c r="D24" s="39">
        <v>89.3</v>
      </c>
      <c r="E24" s="36">
        <v>0.97240000000000004</v>
      </c>
      <c r="F24" s="40" t="s">
        <v>137</v>
      </c>
      <c r="G24" s="37" t="s">
        <v>75</v>
      </c>
      <c r="H24" s="48">
        <v>132.5</v>
      </c>
      <c r="I24" s="49" t="s">
        <v>178</v>
      </c>
      <c r="J24" s="49" t="s">
        <v>178</v>
      </c>
      <c r="K24" s="50"/>
      <c r="L24" s="50">
        <f>MAX(H24:J24)</f>
        <v>132.5</v>
      </c>
      <c r="M24" s="50">
        <f>L24*E24</f>
        <v>128.84300000000002</v>
      </c>
      <c r="N24" s="37" t="s">
        <v>188</v>
      </c>
    </row>
    <row r="25" spans="1:14" s="44" customFormat="1" ht="12.75" x14ac:dyDescent="0.25">
      <c r="A25" s="36">
        <v>1</v>
      </c>
      <c r="B25" s="46" t="s">
        <v>168</v>
      </c>
      <c r="C25" s="47" t="s">
        <v>63</v>
      </c>
      <c r="D25" s="39">
        <v>86.65</v>
      </c>
      <c r="E25" s="36">
        <v>0.99319999999999997</v>
      </c>
      <c r="F25" s="40" t="s">
        <v>137</v>
      </c>
      <c r="G25" s="37" t="s">
        <v>75</v>
      </c>
      <c r="H25" s="48">
        <v>132.5</v>
      </c>
      <c r="I25" s="48">
        <v>137.5</v>
      </c>
      <c r="J25" s="48">
        <v>140</v>
      </c>
      <c r="K25" s="50"/>
      <c r="L25" s="50">
        <f>MAX(H25:J25)</f>
        <v>140</v>
      </c>
      <c r="M25" s="50">
        <f>L25*E25</f>
        <v>139.048</v>
      </c>
      <c r="N25" s="37" t="s">
        <v>16</v>
      </c>
    </row>
    <row r="26" spans="1:14" s="44" customFormat="1" ht="12.75" x14ac:dyDescent="0.25">
      <c r="A26" s="45" t="s">
        <v>89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s="44" customFormat="1" ht="12.75" x14ac:dyDescent="0.25">
      <c r="A27" s="36">
        <v>1</v>
      </c>
      <c r="B27" s="47" t="s">
        <v>169</v>
      </c>
      <c r="C27" s="47" t="s">
        <v>65</v>
      </c>
      <c r="D27" s="39">
        <v>92</v>
      </c>
      <c r="E27" s="36">
        <v>0.95399999999999996</v>
      </c>
      <c r="F27" s="40" t="s">
        <v>137</v>
      </c>
      <c r="G27" s="37" t="s">
        <v>75</v>
      </c>
      <c r="H27" s="49" t="s">
        <v>179</v>
      </c>
      <c r="I27" s="48">
        <v>130</v>
      </c>
      <c r="J27" s="48">
        <v>135</v>
      </c>
      <c r="K27" s="50"/>
      <c r="L27" s="50">
        <f>MAX(H27:J27)</f>
        <v>135</v>
      </c>
      <c r="M27" s="50">
        <f>L27*E27</f>
        <v>128.79</v>
      </c>
      <c r="N27" s="37" t="s">
        <v>16</v>
      </c>
    </row>
    <row r="28" spans="1:14" s="44" customFormat="1" ht="12.75" x14ac:dyDescent="0.25">
      <c r="A28" s="36" t="s">
        <v>14</v>
      </c>
      <c r="B28" s="46" t="s">
        <v>170</v>
      </c>
      <c r="C28" s="38" t="s">
        <v>64</v>
      </c>
      <c r="D28" s="39">
        <v>98.1</v>
      </c>
      <c r="E28" s="36">
        <v>0.9224</v>
      </c>
      <c r="F28" s="40" t="s">
        <v>137</v>
      </c>
      <c r="G28" s="37" t="s">
        <v>75</v>
      </c>
      <c r="H28" s="49" t="s">
        <v>180</v>
      </c>
      <c r="I28" s="49" t="s">
        <v>181</v>
      </c>
      <c r="J28" s="49" t="s">
        <v>181</v>
      </c>
      <c r="K28" s="50"/>
      <c r="L28" s="50">
        <f>MAX(H28:J28)</f>
        <v>0</v>
      </c>
      <c r="M28" s="50">
        <f>L28*E28</f>
        <v>0</v>
      </c>
      <c r="N28" s="37" t="s">
        <v>16</v>
      </c>
    </row>
    <row r="29" spans="1:14" s="44" customFormat="1" ht="12.75" x14ac:dyDescent="0.25">
      <c r="A29" s="45" t="s">
        <v>90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s="44" customFormat="1" ht="12.75" x14ac:dyDescent="0.25">
      <c r="A30" s="36">
        <v>1</v>
      </c>
      <c r="B30" s="46" t="s">
        <v>171</v>
      </c>
      <c r="C30" s="38" t="s">
        <v>66</v>
      </c>
      <c r="D30" s="39">
        <v>106.3</v>
      </c>
      <c r="E30" s="36">
        <v>0.89400000000000002</v>
      </c>
      <c r="F30" s="40" t="s">
        <v>137</v>
      </c>
      <c r="G30" s="37" t="s">
        <v>75</v>
      </c>
      <c r="H30" s="48">
        <v>180</v>
      </c>
      <c r="I30" s="48">
        <v>190</v>
      </c>
      <c r="J30" s="48">
        <v>195</v>
      </c>
      <c r="K30" s="50"/>
      <c r="L30" s="50">
        <f>MAX(H30:J30)</f>
        <v>195</v>
      </c>
      <c r="M30" s="50">
        <f>L30*E30</f>
        <v>174.33</v>
      </c>
      <c r="N30" s="37" t="s">
        <v>16</v>
      </c>
    </row>
    <row r="31" spans="1:14" s="44" customFormat="1" ht="15.75" customHeight="1" x14ac:dyDescent="0.25">
      <c r="A31" s="36">
        <v>1</v>
      </c>
      <c r="B31" s="46" t="s">
        <v>172</v>
      </c>
      <c r="C31" s="38" t="s">
        <v>67</v>
      </c>
      <c r="D31" s="39">
        <v>110</v>
      </c>
      <c r="E31" s="36">
        <v>0.97160000000000002</v>
      </c>
      <c r="F31" s="40" t="s">
        <v>15</v>
      </c>
      <c r="G31" s="37" t="s">
        <v>75</v>
      </c>
      <c r="H31" s="48">
        <v>115</v>
      </c>
      <c r="I31" s="48">
        <v>120</v>
      </c>
      <c r="J31" s="48">
        <v>125</v>
      </c>
      <c r="K31" s="50"/>
      <c r="L31" s="50">
        <f>MAX(H31:J31)</f>
        <v>125</v>
      </c>
      <c r="M31" s="50">
        <f>L31*E31</f>
        <v>121.45</v>
      </c>
      <c r="N31" s="40" t="s">
        <v>189</v>
      </c>
    </row>
    <row r="32" spans="1:14" s="44" customFormat="1" ht="12.75" x14ac:dyDescent="0.25">
      <c r="A32" s="45" t="s">
        <v>95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s="44" customFormat="1" ht="14.25" customHeight="1" x14ac:dyDescent="0.25">
      <c r="A33" s="36">
        <v>1</v>
      </c>
      <c r="B33" s="46" t="s">
        <v>173</v>
      </c>
      <c r="C33" s="47" t="s">
        <v>68</v>
      </c>
      <c r="D33" s="39">
        <v>123.3</v>
      </c>
      <c r="E33" s="36">
        <v>0.86</v>
      </c>
      <c r="F33" s="40" t="s">
        <v>17</v>
      </c>
      <c r="G33" s="37" t="s">
        <v>75</v>
      </c>
      <c r="H33" s="49" t="s">
        <v>182</v>
      </c>
      <c r="I33" s="49" t="s">
        <v>183</v>
      </c>
      <c r="J33" s="48">
        <v>200</v>
      </c>
      <c r="K33" s="50"/>
      <c r="L33" s="50">
        <f>MAX(H33:J33)</f>
        <v>200</v>
      </c>
      <c r="M33" s="50">
        <f>L33*E33</f>
        <v>172</v>
      </c>
      <c r="N33" s="37" t="s">
        <v>16</v>
      </c>
    </row>
    <row r="34" spans="1:14" s="44" customFormat="1" ht="12.75" x14ac:dyDescent="0.25">
      <c r="A34" s="45" t="s">
        <v>96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s="44" customFormat="1" ht="12.75" x14ac:dyDescent="0.25">
      <c r="A35" s="36">
        <v>1</v>
      </c>
      <c r="B35" s="46" t="s">
        <v>174</v>
      </c>
      <c r="C35" s="38" t="s">
        <v>69</v>
      </c>
      <c r="D35" s="39">
        <v>136.5</v>
      </c>
      <c r="E35" s="36">
        <v>0.84399999999999997</v>
      </c>
      <c r="F35" s="40" t="s">
        <v>137</v>
      </c>
      <c r="G35" s="37" t="s">
        <v>75</v>
      </c>
      <c r="H35" s="49" t="s">
        <v>184</v>
      </c>
      <c r="I35" s="49">
        <v>160</v>
      </c>
      <c r="J35" s="48">
        <v>160</v>
      </c>
      <c r="K35" s="50"/>
      <c r="L35" s="50">
        <f>MAX(H35:J35)</f>
        <v>160</v>
      </c>
      <c r="M35" s="50">
        <f>L35*E35</f>
        <v>135.04</v>
      </c>
      <c r="N35" s="37" t="s">
        <v>16</v>
      </c>
    </row>
  </sheetData>
  <mergeCells count="24">
    <mergeCell ref="A20:N20"/>
    <mergeCell ref="A26:N26"/>
    <mergeCell ref="A34:N34"/>
    <mergeCell ref="A4:N4"/>
    <mergeCell ref="A6:N6"/>
    <mergeCell ref="A8:N8"/>
    <mergeCell ref="A10:N10"/>
    <mergeCell ref="A12:N12"/>
    <mergeCell ref="A14:N14"/>
    <mergeCell ref="A17:N17"/>
    <mergeCell ref="A29:N29"/>
    <mergeCell ref="A32:N32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"/>
  <sheetViews>
    <sheetView topLeftCell="F1" workbookViewId="0">
      <selection activeCell="O2" sqref="A2:XFD3"/>
    </sheetView>
  </sheetViews>
  <sheetFormatPr defaultColWidth="30.5703125" defaultRowHeight="14.25" x14ac:dyDescent="0.25"/>
  <cols>
    <col min="1" max="1" width="7.7109375" style="5" bestFit="1" customWidth="1"/>
    <col min="2" max="2" width="26.28515625" style="6" customWidth="1"/>
    <col min="3" max="3" width="29.85546875" style="5" customWidth="1"/>
    <col min="4" max="4" width="10.140625" style="5" customWidth="1"/>
    <col min="5" max="6" width="13.28515625" style="5" customWidth="1"/>
    <col min="7" max="7" width="29.42578125" style="5" customWidth="1"/>
    <col min="8" max="9" width="6.42578125" style="5" bestFit="1" customWidth="1"/>
    <col min="10" max="11" width="6.42578125" style="5" customWidth="1"/>
    <col min="12" max="12" width="10.85546875" style="5" customWidth="1"/>
    <col min="13" max="13" width="10.7109375" style="5" bestFit="1" customWidth="1"/>
    <col min="14" max="14" width="20.28515625" style="5" customWidth="1"/>
    <col min="15" max="16384" width="30.5703125" style="5"/>
  </cols>
  <sheetData>
    <row r="1" spans="1:14" s="4" customFormat="1" ht="177" customHeight="1" thickBot="1" x14ac:dyDescent="0.25">
      <c r="B1" s="15" t="s">
        <v>193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x14ac:dyDescent="0.25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6" t="s">
        <v>14</v>
      </c>
      <c r="B5" s="46" t="s">
        <v>25</v>
      </c>
      <c r="C5" s="47" t="s">
        <v>70</v>
      </c>
      <c r="D5" s="39">
        <v>95</v>
      </c>
      <c r="E5" s="36">
        <v>0.93700000000000006</v>
      </c>
      <c r="F5" s="36" t="s">
        <v>137</v>
      </c>
      <c r="G5" s="37" t="s">
        <v>190</v>
      </c>
      <c r="H5" s="49" t="s">
        <v>191</v>
      </c>
      <c r="I5" s="49" t="s">
        <v>192</v>
      </c>
      <c r="J5" s="49" t="s">
        <v>192</v>
      </c>
      <c r="K5" s="42"/>
      <c r="L5" s="42">
        <f t="shared" ref="L5:L6" si="0">MAX(H5:J5)</f>
        <v>0</v>
      </c>
      <c r="M5" s="42">
        <f>L5*E5</f>
        <v>0</v>
      </c>
      <c r="N5" s="37" t="s">
        <v>16</v>
      </c>
    </row>
    <row r="6" spans="1:14" x14ac:dyDescent="0.25">
      <c r="A6" s="36" t="s">
        <v>14</v>
      </c>
      <c r="B6" s="46" t="s">
        <v>25</v>
      </c>
      <c r="C6" s="47" t="s">
        <v>71</v>
      </c>
      <c r="D6" s="39">
        <v>95</v>
      </c>
      <c r="E6" s="36">
        <v>0.93700000000000006</v>
      </c>
      <c r="F6" s="36" t="s">
        <v>137</v>
      </c>
      <c r="G6" s="37" t="s">
        <v>190</v>
      </c>
      <c r="H6" s="49" t="s">
        <v>191</v>
      </c>
      <c r="I6" s="49" t="s">
        <v>192</v>
      </c>
      <c r="J6" s="49" t="s">
        <v>192</v>
      </c>
      <c r="K6" s="42"/>
      <c r="L6" s="42">
        <f t="shared" si="0"/>
        <v>0</v>
      </c>
      <c r="M6" s="42">
        <f>L6*E6</f>
        <v>0</v>
      </c>
      <c r="N6" s="37" t="s">
        <v>16</v>
      </c>
    </row>
  </sheetData>
  <mergeCells count="13">
    <mergeCell ref="A4:N4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"/>
  <sheetViews>
    <sheetView topLeftCell="F1" workbookViewId="0">
      <selection activeCell="O2" sqref="A2:XFD3"/>
    </sheetView>
  </sheetViews>
  <sheetFormatPr defaultColWidth="30.5703125" defaultRowHeight="14.25" x14ac:dyDescent="0.25"/>
  <cols>
    <col min="1" max="1" width="7.7109375" style="5" bestFit="1" customWidth="1"/>
    <col min="2" max="2" width="34.85546875" style="6" bestFit="1" customWidth="1"/>
    <col min="3" max="3" width="29.85546875" style="6" customWidth="1"/>
    <col min="4" max="4" width="13.28515625" style="5" bestFit="1" customWidth="1"/>
    <col min="5" max="5" width="13.28515625" style="5" customWidth="1"/>
    <col min="6" max="6" width="19.42578125" style="5" customWidth="1"/>
    <col min="7" max="7" width="23.28515625" style="5" customWidth="1"/>
    <col min="8" max="9" width="6.42578125" style="5" bestFit="1" customWidth="1"/>
    <col min="10" max="11" width="6.42578125" style="5" customWidth="1"/>
    <col min="12" max="12" width="10.85546875" style="5" customWidth="1"/>
    <col min="13" max="13" width="10.7109375" style="5" bestFit="1" customWidth="1"/>
    <col min="14" max="14" width="20.28515625" style="6" customWidth="1"/>
    <col min="15" max="16384" width="30.5703125" style="5"/>
  </cols>
  <sheetData>
    <row r="1" spans="1:14" s="4" customFormat="1" ht="177" customHeight="1" thickBot="1" x14ac:dyDescent="0.25">
      <c r="B1" s="15" t="s">
        <v>194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x14ac:dyDescent="0.25">
      <c r="A4" s="30" t="s">
        <v>88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6">
        <v>1</v>
      </c>
      <c r="B5" s="46" t="s">
        <v>195</v>
      </c>
      <c r="C5" s="38" t="s">
        <v>72</v>
      </c>
      <c r="D5" s="39">
        <v>89</v>
      </c>
      <c r="E5" s="36">
        <v>0.97599999999999998</v>
      </c>
      <c r="F5" s="36" t="s">
        <v>15</v>
      </c>
      <c r="G5" s="37" t="s">
        <v>75</v>
      </c>
      <c r="H5" s="48">
        <v>170</v>
      </c>
      <c r="I5" s="49" t="s">
        <v>28</v>
      </c>
      <c r="J5" s="49">
        <v>182.5</v>
      </c>
      <c r="K5" s="50"/>
      <c r="L5" s="50">
        <f>MAX(H5:J5)</f>
        <v>182.5</v>
      </c>
      <c r="M5" s="42">
        <f>L5*E5</f>
        <v>178.12</v>
      </c>
      <c r="N5" s="37" t="s">
        <v>83</v>
      </c>
    </row>
    <row r="6" spans="1:14" ht="15.75" customHeight="1" x14ac:dyDescent="0.25">
      <c r="A6" s="36">
        <v>1</v>
      </c>
      <c r="B6" s="46" t="s">
        <v>196</v>
      </c>
      <c r="C6" s="47" t="s">
        <v>73</v>
      </c>
      <c r="D6" s="36">
        <v>88.8</v>
      </c>
      <c r="E6" s="36">
        <v>0.97640000000000005</v>
      </c>
      <c r="F6" s="36" t="s">
        <v>17</v>
      </c>
      <c r="G6" s="37" t="s">
        <v>75</v>
      </c>
      <c r="H6" s="48">
        <v>125</v>
      </c>
      <c r="I6" s="48">
        <v>140</v>
      </c>
      <c r="J6" s="49" t="s">
        <v>198</v>
      </c>
      <c r="K6" s="50"/>
      <c r="L6" s="50">
        <f t="shared" ref="L6:L8" si="0">MAX(H6:J6)</f>
        <v>140</v>
      </c>
      <c r="M6" s="42">
        <f>L6*E6</f>
        <v>136.696</v>
      </c>
      <c r="N6" s="37" t="s">
        <v>85</v>
      </c>
    </row>
    <row r="7" spans="1:14" x14ac:dyDescent="0.25">
      <c r="A7" s="45" t="s">
        <v>90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5" customHeight="1" x14ac:dyDescent="0.25">
      <c r="A8" s="36">
        <v>1</v>
      </c>
      <c r="B8" s="46" t="s">
        <v>197</v>
      </c>
      <c r="C8" s="47" t="s">
        <v>56</v>
      </c>
      <c r="D8" s="36">
        <v>107.2</v>
      </c>
      <c r="E8" s="36">
        <v>0.89200000000000002</v>
      </c>
      <c r="F8" s="36" t="s">
        <v>17</v>
      </c>
      <c r="G8" s="37" t="s">
        <v>75</v>
      </c>
      <c r="H8" s="48">
        <v>120</v>
      </c>
      <c r="I8" s="48">
        <v>130</v>
      </c>
      <c r="J8" s="48">
        <v>140</v>
      </c>
      <c r="K8" s="50"/>
      <c r="L8" s="50">
        <f t="shared" si="0"/>
        <v>140</v>
      </c>
      <c r="M8" s="42">
        <f>L8*E8</f>
        <v>124.88</v>
      </c>
      <c r="N8" s="37" t="s">
        <v>85</v>
      </c>
    </row>
  </sheetData>
  <mergeCells count="14">
    <mergeCell ref="A4:N4"/>
    <mergeCell ref="A7:N7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"/>
  <sheetViews>
    <sheetView workbookViewId="0">
      <selection activeCell="E14" sqref="E14"/>
    </sheetView>
  </sheetViews>
  <sheetFormatPr defaultColWidth="30.5703125" defaultRowHeight="14.25" x14ac:dyDescent="0.25"/>
  <cols>
    <col min="1" max="1" width="7.7109375" style="5" bestFit="1" customWidth="1"/>
    <col min="2" max="2" width="20.42578125" style="6" customWidth="1"/>
    <col min="3" max="3" width="25.42578125" style="5" customWidth="1"/>
    <col min="4" max="4" width="13.28515625" style="5" bestFit="1" customWidth="1"/>
    <col min="5" max="6" width="13.28515625" style="5" customWidth="1"/>
    <col min="7" max="7" width="26.5703125" style="5" customWidth="1"/>
    <col min="8" max="9" width="6.42578125" style="5" bestFit="1" customWidth="1"/>
    <col min="10" max="11" width="6.42578125" style="5" customWidth="1"/>
    <col min="12" max="12" width="10.85546875" style="5" customWidth="1"/>
    <col min="13" max="13" width="10.7109375" style="5" bestFit="1" customWidth="1"/>
    <col min="14" max="14" width="20.28515625" style="5" customWidth="1"/>
    <col min="15" max="16384" width="30.5703125" style="5"/>
  </cols>
  <sheetData>
    <row r="1" spans="1:14" s="4" customFormat="1" ht="177" customHeight="1" thickBot="1" x14ac:dyDescent="0.25">
      <c r="B1" s="15" t="s">
        <v>201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x14ac:dyDescent="0.25">
      <c r="A4" s="30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6">
        <v>1</v>
      </c>
      <c r="B5" s="46" t="s">
        <v>199</v>
      </c>
      <c r="C5" s="38" t="s">
        <v>74</v>
      </c>
      <c r="D5" s="39">
        <v>119</v>
      </c>
      <c r="E5" s="36">
        <v>0.86599999999999999</v>
      </c>
      <c r="F5" s="36" t="s">
        <v>15</v>
      </c>
      <c r="G5" s="37" t="s">
        <v>75</v>
      </c>
      <c r="H5" s="48">
        <v>200</v>
      </c>
      <c r="I5" s="48">
        <v>210</v>
      </c>
      <c r="J5" s="49" t="s">
        <v>27</v>
      </c>
      <c r="K5" s="50"/>
      <c r="L5" s="50">
        <f t="shared" ref="L5" si="0">MAX(H5:J5)</f>
        <v>210</v>
      </c>
      <c r="M5" s="42">
        <f>L5*E5</f>
        <v>181.85999999999999</v>
      </c>
      <c r="N5" s="37" t="s">
        <v>16</v>
      </c>
    </row>
  </sheetData>
  <mergeCells count="13">
    <mergeCell ref="A4:N4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"/>
  <sheetViews>
    <sheetView workbookViewId="0">
      <selection activeCell="O2" sqref="A2:XFD3"/>
    </sheetView>
  </sheetViews>
  <sheetFormatPr defaultColWidth="30.5703125" defaultRowHeight="14.25" x14ac:dyDescent="0.25"/>
  <cols>
    <col min="1" max="1" width="7.7109375" style="5" bestFit="1" customWidth="1"/>
    <col min="2" max="2" width="23" style="6" customWidth="1"/>
    <col min="3" max="3" width="29.85546875" style="5" customWidth="1"/>
    <col min="4" max="4" width="13.28515625" style="5" bestFit="1" customWidth="1"/>
    <col min="5" max="6" width="13.28515625" style="5" customWidth="1"/>
    <col min="7" max="7" width="36.28515625" style="5" bestFit="1" customWidth="1"/>
    <col min="8" max="9" width="6.42578125" style="5" bestFit="1" customWidth="1"/>
    <col min="10" max="11" width="6.42578125" style="5" customWidth="1"/>
    <col min="12" max="12" width="10.85546875" style="5" customWidth="1"/>
    <col min="13" max="13" width="10.7109375" style="5" bestFit="1" customWidth="1"/>
    <col min="14" max="14" width="20.28515625" style="5" customWidth="1"/>
    <col min="15" max="16384" width="30.5703125" style="5"/>
  </cols>
  <sheetData>
    <row r="1" spans="1:14" s="4" customFormat="1" ht="177" customHeight="1" thickBot="1" x14ac:dyDescent="0.25">
      <c r="B1" s="15" t="s">
        <v>202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x14ac:dyDescent="0.25">
      <c r="A4" s="30" t="s">
        <v>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36">
        <v>1</v>
      </c>
      <c r="B5" s="46" t="s">
        <v>200</v>
      </c>
      <c r="C5" s="38" t="s">
        <v>53</v>
      </c>
      <c r="D5" s="36">
        <v>59.36</v>
      </c>
      <c r="E5" s="36">
        <v>1.7947</v>
      </c>
      <c r="F5" s="36" t="s">
        <v>15</v>
      </c>
      <c r="G5" s="37" t="s">
        <v>75</v>
      </c>
      <c r="H5" s="49">
        <v>65</v>
      </c>
      <c r="I5" s="48">
        <v>65</v>
      </c>
      <c r="J5" s="50"/>
      <c r="K5" s="50"/>
      <c r="L5" s="50">
        <f t="shared" ref="L5" si="0">MAX(H5:J5)</f>
        <v>65</v>
      </c>
      <c r="M5" s="42">
        <f>L5*E5</f>
        <v>116.6555</v>
      </c>
      <c r="N5" s="37" t="s">
        <v>185</v>
      </c>
    </row>
  </sheetData>
  <mergeCells count="13">
    <mergeCell ref="A4:N4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"/>
  <sheetViews>
    <sheetView workbookViewId="0">
      <selection activeCell="G12" sqref="G12"/>
    </sheetView>
  </sheetViews>
  <sheetFormatPr defaultColWidth="30.5703125" defaultRowHeight="14.25" x14ac:dyDescent="0.25"/>
  <cols>
    <col min="1" max="1" width="7.42578125" style="6" bestFit="1" customWidth="1"/>
    <col min="2" max="2" width="20.85546875" style="5" customWidth="1"/>
    <col min="3" max="3" width="27.5703125" style="5" customWidth="1"/>
    <col min="4" max="4" width="13.7109375" style="5" bestFit="1" customWidth="1"/>
    <col min="5" max="5" width="9.42578125" style="5" bestFit="1" customWidth="1"/>
    <col min="6" max="6" width="10.140625" style="5" bestFit="1" customWidth="1"/>
    <col min="7" max="7" width="24.85546875" style="5" bestFit="1" customWidth="1"/>
    <col min="8" max="8" width="6" style="5" customWidth="1"/>
    <col min="9" max="10" width="5.5703125" style="5" bestFit="1" customWidth="1"/>
    <col min="11" max="11" width="5.42578125" style="5" bestFit="1" customWidth="1"/>
    <col min="12" max="12" width="11.42578125" style="5" bestFit="1" customWidth="1"/>
    <col min="13" max="13" width="9" style="5" bestFit="1" customWidth="1"/>
    <col min="14" max="14" width="21.7109375" style="5" customWidth="1"/>
    <col min="15" max="16384" width="30.5703125" style="5"/>
  </cols>
  <sheetData>
    <row r="1" spans="1:14" s="4" customFormat="1" ht="177" customHeight="1" thickBot="1" x14ac:dyDescent="0.25">
      <c r="B1" s="15" t="s">
        <v>204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203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s="9" customFormat="1" ht="15" x14ac:dyDescent="0.25">
      <c r="A4" s="68" t="s">
        <v>90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36">
        <v>1</v>
      </c>
      <c r="B5" s="46" t="s">
        <v>205</v>
      </c>
      <c r="C5" s="38" t="s">
        <v>97</v>
      </c>
      <c r="D5" s="39">
        <v>106</v>
      </c>
      <c r="E5" s="36">
        <v>0.89500000000000002</v>
      </c>
      <c r="F5" s="51" t="s">
        <v>137</v>
      </c>
      <c r="G5" s="37" t="s">
        <v>75</v>
      </c>
      <c r="H5" s="48">
        <v>260</v>
      </c>
      <c r="I5" s="48">
        <v>270</v>
      </c>
      <c r="J5" s="48">
        <v>285</v>
      </c>
      <c r="K5" s="70"/>
      <c r="L5" s="50">
        <f>MAX(H5:J5)</f>
        <v>285</v>
      </c>
      <c r="M5" s="55">
        <f>L5*E5</f>
        <v>255.07500000000002</v>
      </c>
      <c r="N5" s="40" t="s">
        <v>16</v>
      </c>
    </row>
  </sheetData>
  <mergeCells count="13"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"/>
  <sheetViews>
    <sheetView workbookViewId="0">
      <selection activeCell="F8" sqref="F8"/>
    </sheetView>
  </sheetViews>
  <sheetFormatPr defaultColWidth="30.5703125" defaultRowHeight="14.25" x14ac:dyDescent="0.25"/>
  <cols>
    <col min="1" max="1" width="7.42578125" style="6" bestFit="1" customWidth="1"/>
    <col min="2" max="2" width="19.85546875" style="5" customWidth="1"/>
    <col min="3" max="3" width="27.5703125" style="5" customWidth="1"/>
    <col min="4" max="4" width="9.7109375" style="5" customWidth="1"/>
    <col min="5" max="5" width="9.42578125" style="5" bestFit="1" customWidth="1"/>
    <col min="6" max="6" width="10.140625" style="5" bestFit="1" customWidth="1"/>
    <col min="7" max="7" width="24.85546875" style="5" bestFit="1" customWidth="1"/>
    <col min="8" max="8" width="6" style="5" customWidth="1"/>
    <col min="9" max="9" width="5.5703125" style="5" bestFit="1" customWidth="1"/>
    <col min="10" max="10" width="6.7109375" style="5" customWidth="1"/>
    <col min="11" max="11" width="5.42578125" style="5" bestFit="1" customWidth="1"/>
    <col min="12" max="12" width="11.28515625" style="5" bestFit="1" customWidth="1"/>
    <col min="13" max="13" width="9" style="5" bestFit="1" customWidth="1"/>
    <col min="14" max="14" width="21.7109375" style="5" customWidth="1"/>
    <col min="15" max="16384" width="30.5703125" style="5"/>
  </cols>
  <sheetData>
    <row r="1" spans="1:14" s="4" customFormat="1" ht="177" customHeight="1" thickBot="1" x14ac:dyDescent="0.25">
      <c r="B1" s="15" t="s">
        <v>208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9" customFormat="1" ht="15" customHeight="1" thickBot="1" x14ac:dyDescent="0.3">
      <c r="A2" s="19" t="s">
        <v>4</v>
      </c>
      <c r="B2" s="20" t="s">
        <v>0</v>
      </c>
      <c r="C2" s="32" t="s">
        <v>135</v>
      </c>
      <c r="D2" s="65" t="s">
        <v>136</v>
      </c>
      <c r="E2" s="19" t="s">
        <v>79</v>
      </c>
      <c r="F2" s="19" t="s">
        <v>13</v>
      </c>
      <c r="G2" s="20" t="s">
        <v>175</v>
      </c>
      <c r="H2" s="62" t="s">
        <v>203</v>
      </c>
      <c r="I2" s="63"/>
      <c r="J2" s="63"/>
      <c r="K2" s="64"/>
      <c r="L2" s="60" t="s">
        <v>81</v>
      </c>
      <c r="M2" s="60" t="s">
        <v>82</v>
      </c>
      <c r="N2" s="19" t="s">
        <v>12</v>
      </c>
    </row>
    <row r="3" spans="1:14" s="9" customFormat="1" ht="33.75" customHeight="1" thickBot="1" x14ac:dyDescent="0.3">
      <c r="A3" s="25"/>
      <c r="B3" s="31"/>
      <c r="C3" s="67"/>
      <c r="D3" s="66"/>
      <c r="E3" s="25"/>
      <c r="F3" s="25"/>
      <c r="G3" s="31"/>
      <c r="H3" s="59">
        <v>1</v>
      </c>
      <c r="I3" s="59">
        <v>2</v>
      </c>
      <c r="J3" s="59">
        <v>3</v>
      </c>
      <c r="K3" s="58" t="s">
        <v>80</v>
      </c>
      <c r="L3" s="61"/>
      <c r="M3" s="61"/>
      <c r="N3" s="25"/>
    </row>
    <row r="4" spans="1:14" x14ac:dyDescent="0.25">
      <c r="A4" s="68" t="s">
        <v>99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.75" customHeight="1" x14ac:dyDescent="0.25">
      <c r="A5" s="36">
        <v>1</v>
      </c>
      <c r="B5" s="46" t="s">
        <v>206</v>
      </c>
      <c r="C5" s="38" t="s">
        <v>98</v>
      </c>
      <c r="D5" s="69">
        <v>56</v>
      </c>
      <c r="E5" s="36">
        <v>1.593</v>
      </c>
      <c r="F5" s="43" t="s">
        <v>137</v>
      </c>
      <c r="G5" s="37" t="s">
        <v>75</v>
      </c>
      <c r="H5" s="48">
        <v>145</v>
      </c>
      <c r="I5" s="49">
        <v>160</v>
      </c>
      <c r="J5" s="49" t="s">
        <v>184</v>
      </c>
      <c r="K5" s="70"/>
      <c r="L5" s="50">
        <f>MAX(H5:J5)</f>
        <v>160</v>
      </c>
      <c r="M5" s="55">
        <f>L5*E5</f>
        <v>254.88</v>
      </c>
      <c r="N5" s="40" t="s">
        <v>207</v>
      </c>
    </row>
  </sheetData>
  <mergeCells count="13">
    <mergeCell ref="L2:L3"/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2"/>
  <sheetViews>
    <sheetView topLeftCell="A4" workbookViewId="0">
      <selection activeCell="B1" sqref="B1:Y1"/>
    </sheetView>
  </sheetViews>
  <sheetFormatPr defaultColWidth="30.5703125" defaultRowHeight="14.25" x14ac:dyDescent="0.25"/>
  <cols>
    <col min="1" max="1" width="7.5703125" style="6" bestFit="1" customWidth="1"/>
    <col min="2" max="2" width="19.85546875" style="5" customWidth="1"/>
    <col min="3" max="3" width="25.42578125" style="6" customWidth="1"/>
    <col min="4" max="4" width="10.7109375" style="5" customWidth="1"/>
    <col min="5" max="5" width="9.5703125" style="5" bestFit="1" customWidth="1"/>
    <col min="6" max="6" width="18.5703125" style="6" customWidth="1"/>
    <col min="7" max="7" width="23.140625" style="6" customWidth="1"/>
    <col min="8" max="10" width="7.28515625" style="10" customWidth="1"/>
    <col min="11" max="11" width="5" style="10" customWidth="1"/>
    <col min="12" max="12" width="7.28515625" style="10" hidden="1" customWidth="1"/>
    <col min="13" max="15" width="7.28515625" style="10" customWidth="1"/>
    <col min="16" max="16" width="4.85546875" style="10" customWidth="1"/>
    <col min="17" max="17" width="7.28515625" style="10" hidden="1" customWidth="1"/>
    <col min="18" max="20" width="7.28515625" style="5" customWidth="1"/>
    <col min="21" max="21" width="4.42578125" style="5" customWidth="1"/>
    <col min="22" max="22" width="6.42578125" style="5" hidden="1" customWidth="1"/>
    <col min="23" max="23" width="8" style="5" customWidth="1"/>
    <col min="24" max="24" width="9.140625" style="5" bestFit="1" customWidth="1"/>
    <col min="25" max="25" width="15.5703125" style="6" customWidth="1"/>
    <col min="26" max="16384" width="30.5703125" style="5"/>
  </cols>
  <sheetData>
    <row r="1" spans="1:25" s="4" customFormat="1" ht="177" customHeight="1" thickBot="1" x14ac:dyDescent="0.25">
      <c r="B1" s="15" t="s">
        <v>209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9" customFormat="1" ht="15" customHeight="1" thickBot="1" x14ac:dyDescent="0.3">
      <c r="A2" s="14" t="s">
        <v>4</v>
      </c>
      <c r="B2" s="18" t="s">
        <v>0</v>
      </c>
      <c r="C2" s="19" t="s">
        <v>37</v>
      </c>
      <c r="D2" s="14" t="s">
        <v>136</v>
      </c>
      <c r="E2" s="14" t="s">
        <v>79</v>
      </c>
      <c r="F2" s="19" t="s">
        <v>13</v>
      </c>
      <c r="G2" s="20" t="s">
        <v>175</v>
      </c>
      <c r="H2" s="21" t="s">
        <v>3</v>
      </c>
      <c r="I2" s="22"/>
      <c r="J2" s="22"/>
      <c r="K2" s="22"/>
      <c r="L2" s="23"/>
      <c r="M2" s="21" t="s">
        <v>2</v>
      </c>
      <c r="N2" s="22"/>
      <c r="O2" s="22"/>
      <c r="P2" s="22"/>
      <c r="Q2" s="23"/>
      <c r="R2" s="21" t="s">
        <v>203</v>
      </c>
      <c r="S2" s="22"/>
      <c r="T2" s="22"/>
      <c r="U2" s="22"/>
      <c r="V2" s="23"/>
      <c r="W2" s="20" t="s">
        <v>1</v>
      </c>
      <c r="X2" s="18" t="s">
        <v>82</v>
      </c>
      <c r="Y2" s="19" t="s">
        <v>12</v>
      </c>
    </row>
    <row r="3" spans="1:25" s="9" customFormat="1" ht="33.75" customHeight="1" thickBot="1" x14ac:dyDescent="0.3">
      <c r="A3" s="19"/>
      <c r="B3" s="20"/>
      <c r="C3" s="25"/>
      <c r="D3" s="19"/>
      <c r="E3" s="19"/>
      <c r="F3" s="25"/>
      <c r="G3" s="31"/>
      <c r="H3" s="11">
        <v>1</v>
      </c>
      <c r="I3" s="11">
        <v>2</v>
      </c>
      <c r="J3" s="11">
        <v>3</v>
      </c>
      <c r="K3" s="11" t="s">
        <v>80</v>
      </c>
      <c r="L3" s="11" t="s">
        <v>100</v>
      </c>
      <c r="M3" s="11">
        <v>1</v>
      </c>
      <c r="N3" s="11">
        <v>2</v>
      </c>
      <c r="O3" s="11">
        <v>3</v>
      </c>
      <c r="P3" s="11" t="s">
        <v>80</v>
      </c>
      <c r="Q3" s="11" t="s">
        <v>100</v>
      </c>
      <c r="R3" s="11">
        <v>1</v>
      </c>
      <c r="S3" s="11">
        <v>2</v>
      </c>
      <c r="T3" s="11">
        <v>3</v>
      </c>
      <c r="U3" s="11" t="s">
        <v>80</v>
      </c>
      <c r="V3" s="11" t="s">
        <v>100</v>
      </c>
      <c r="W3" s="24"/>
      <c r="X3" s="20"/>
      <c r="Y3" s="25"/>
    </row>
    <row r="4" spans="1:25" ht="15.75" customHeight="1" x14ac:dyDescent="0.25">
      <c r="A4" s="71" t="s">
        <v>91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72"/>
    </row>
    <row r="5" spans="1:25" x14ac:dyDescent="0.25">
      <c r="A5" s="43">
        <v>1</v>
      </c>
      <c r="B5" s="46" t="s">
        <v>210</v>
      </c>
      <c r="C5" s="47" t="s">
        <v>50</v>
      </c>
      <c r="D5" s="36">
        <v>41.84</v>
      </c>
      <c r="E5" s="36">
        <v>2.8608799999999999</v>
      </c>
      <c r="F5" s="37" t="s">
        <v>17</v>
      </c>
      <c r="G5" s="37" t="s">
        <v>75</v>
      </c>
      <c r="H5" s="48">
        <v>42.5</v>
      </c>
      <c r="I5" s="49" t="s">
        <v>33</v>
      </c>
      <c r="J5" s="49" t="s">
        <v>33</v>
      </c>
      <c r="K5" s="70"/>
      <c r="L5" s="50">
        <f>MAX(H5:J5)</f>
        <v>42.5</v>
      </c>
      <c r="M5" s="49" t="s">
        <v>228</v>
      </c>
      <c r="N5" s="48">
        <v>25</v>
      </c>
      <c r="O5" s="48">
        <v>27.5</v>
      </c>
      <c r="P5" s="70"/>
      <c r="Q5" s="50">
        <f>MAX(M5:O5)</f>
        <v>27.5</v>
      </c>
      <c r="R5" s="48">
        <v>60</v>
      </c>
      <c r="S5" s="49">
        <v>70</v>
      </c>
      <c r="T5" s="48">
        <v>70</v>
      </c>
      <c r="U5" s="73"/>
      <c r="V5" s="50">
        <f>MAX(R5:T5)</f>
        <v>70</v>
      </c>
      <c r="W5" s="70">
        <f>V5+Q5+L5</f>
        <v>140</v>
      </c>
      <c r="X5" s="55">
        <f>W5*E5</f>
        <v>400.52319999999997</v>
      </c>
      <c r="Y5" s="37" t="s">
        <v>26</v>
      </c>
    </row>
    <row r="6" spans="1:25" x14ac:dyDescent="0.25">
      <c r="A6" s="45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x14ac:dyDescent="0.25">
      <c r="A7" s="43">
        <v>1</v>
      </c>
      <c r="B7" s="46" t="s">
        <v>211</v>
      </c>
      <c r="C7" s="47" t="s">
        <v>102</v>
      </c>
      <c r="D7" s="36">
        <v>46.56</v>
      </c>
      <c r="E7" s="36">
        <v>2.40808</v>
      </c>
      <c r="F7" s="37" t="s">
        <v>17</v>
      </c>
      <c r="G7" s="37" t="s">
        <v>75</v>
      </c>
      <c r="H7" s="48">
        <v>82.5</v>
      </c>
      <c r="I7" s="48">
        <v>87.5</v>
      </c>
      <c r="J7" s="48">
        <v>92.5</v>
      </c>
      <c r="K7" s="70"/>
      <c r="L7" s="50">
        <f>MAX(H7:J7)</f>
        <v>92.5</v>
      </c>
      <c r="M7" s="48">
        <v>50</v>
      </c>
      <c r="N7" s="48">
        <v>55</v>
      </c>
      <c r="O7" s="49" t="s">
        <v>7</v>
      </c>
      <c r="P7" s="70"/>
      <c r="Q7" s="50">
        <f>MAX(M7:O7)</f>
        <v>55</v>
      </c>
      <c r="R7" s="48">
        <v>85</v>
      </c>
      <c r="S7" s="48">
        <v>92.5</v>
      </c>
      <c r="T7" s="48">
        <v>97.5</v>
      </c>
      <c r="U7" s="73"/>
      <c r="V7" s="50">
        <f>MAX(R7:T7)</f>
        <v>97.5</v>
      </c>
      <c r="W7" s="70">
        <f>V7+Q7+L7</f>
        <v>245</v>
      </c>
      <c r="X7" s="55">
        <f>W7*E7</f>
        <v>589.9796</v>
      </c>
      <c r="Y7" s="37" t="s">
        <v>26</v>
      </c>
    </row>
    <row r="8" spans="1:25" x14ac:dyDescent="0.25">
      <c r="A8" s="45" t="s">
        <v>93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x14ac:dyDescent="0.25">
      <c r="A9" s="43">
        <v>1</v>
      </c>
      <c r="B9" s="46" t="s">
        <v>212</v>
      </c>
      <c r="C9" s="38" t="s">
        <v>103</v>
      </c>
      <c r="D9" s="36">
        <v>55.64</v>
      </c>
      <c r="E9" s="36">
        <v>1.919</v>
      </c>
      <c r="F9" s="37" t="s">
        <v>15</v>
      </c>
      <c r="G9" s="37" t="s">
        <v>75</v>
      </c>
      <c r="H9" s="48">
        <v>110</v>
      </c>
      <c r="I9" s="48">
        <v>120</v>
      </c>
      <c r="J9" s="48">
        <v>125</v>
      </c>
      <c r="K9" s="70"/>
      <c r="L9" s="50">
        <f>MAX(H9:J9)</f>
        <v>125</v>
      </c>
      <c r="M9" s="48">
        <v>75</v>
      </c>
      <c r="N9" s="48">
        <v>80</v>
      </c>
      <c r="O9" s="50"/>
      <c r="P9" s="70"/>
      <c r="Q9" s="50">
        <f>MAX(M9:O9)</f>
        <v>80</v>
      </c>
      <c r="R9" s="48">
        <v>130</v>
      </c>
      <c r="S9" s="48">
        <v>140</v>
      </c>
      <c r="T9" s="48">
        <v>145</v>
      </c>
      <c r="U9" s="73"/>
      <c r="V9" s="50">
        <f>MAX(R9:T9)</f>
        <v>145</v>
      </c>
      <c r="W9" s="70">
        <f>V9+Q9+L9</f>
        <v>350</v>
      </c>
      <c r="X9" s="55">
        <f>W9*E9</f>
        <v>671.65</v>
      </c>
      <c r="Y9" s="37" t="s">
        <v>150</v>
      </c>
    </row>
    <row r="10" spans="1:25" x14ac:dyDescent="0.25">
      <c r="A10" s="43">
        <v>1</v>
      </c>
      <c r="B10" s="46" t="s">
        <v>213</v>
      </c>
      <c r="C10" s="47" t="s">
        <v>104</v>
      </c>
      <c r="D10" s="36">
        <v>51.98</v>
      </c>
      <c r="E10" s="36">
        <v>2.0909</v>
      </c>
      <c r="F10" s="37" t="s">
        <v>17</v>
      </c>
      <c r="G10" s="37" t="s">
        <v>75</v>
      </c>
      <c r="H10" s="48">
        <v>62.5</v>
      </c>
      <c r="I10" s="48">
        <v>70</v>
      </c>
      <c r="J10" s="48">
        <v>72.5</v>
      </c>
      <c r="K10" s="70"/>
      <c r="L10" s="50">
        <f>MAX(H10:J10)</f>
        <v>72.5</v>
      </c>
      <c r="M10" s="48">
        <v>40</v>
      </c>
      <c r="N10" s="48">
        <v>42.5</v>
      </c>
      <c r="O10" s="49" t="s">
        <v>230</v>
      </c>
      <c r="P10" s="70"/>
      <c r="Q10" s="50">
        <f>MAX(M10:O10)</f>
        <v>42.5</v>
      </c>
      <c r="R10" s="48">
        <v>100</v>
      </c>
      <c r="S10" s="48">
        <v>110</v>
      </c>
      <c r="T10" s="49" t="s">
        <v>32</v>
      </c>
      <c r="U10" s="73"/>
      <c r="V10" s="50">
        <f>MAX(R10:T10)</f>
        <v>110</v>
      </c>
      <c r="W10" s="70">
        <f>V10+Q10+L10</f>
        <v>225</v>
      </c>
      <c r="X10" s="55">
        <f>W10*E10</f>
        <v>470.45249999999999</v>
      </c>
      <c r="Y10" s="37" t="s">
        <v>26</v>
      </c>
    </row>
    <row r="11" spans="1:25" x14ac:dyDescent="0.25">
      <c r="A11" s="43">
        <v>1</v>
      </c>
      <c r="B11" s="46" t="s">
        <v>214</v>
      </c>
      <c r="C11" s="47" t="s">
        <v>105</v>
      </c>
      <c r="D11" s="36">
        <v>47.2</v>
      </c>
      <c r="E11" s="36">
        <v>2.383</v>
      </c>
      <c r="F11" s="37" t="s">
        <v>137</v>
      </c>
      <c r="G11" s="37" t="s">
        <v>78</v>
      </c>
      <c r="H11" s="49" t="s">
        <v>234</v>
      </c>
      <c r="I11" s="48">
        <v>65</v>
      </c>
      <c r="J11" s="49" t="s">
        <v>233</v>
      </c>
      <c r="K11" s="70"/>
      <c r="L11" s="50">
        <f>MAX(H11:J11)</f>
        <v>65</v>
      </c>
      <c r="M11" s="49" t="s">
        <v>232</v>
      </c>
      <c r="N11" s="48">
        <v>45</v>
      </c>
      <c r="O11" s="49" t="s">
        <v>231</v>
      </c>
      <c r="P11" s="70"/>
      <c r="Q11" s="50">
        <f>MAX(M11:O11)</f>
        <v>45</v>
      </c>
      <c r="R11" s="48">
        <v>70</v>
      </c>
      <c r="S11" s="49" t="s">
        <v>229</v>
      </c>
      <c r="T11" s="49">
        <v>85</v>
      </c>
      <c r="U11" s="73"/>
      <c r="V11" s="50">
        <f>MAX(R11:T11)</f>
        <v>85</v>
      </c>
      <c r="W11" s="70">
        <f>V11+Q11+L11</f>
        <v>195</v>
      </c>
      <c r="X11" s="55">
        <f>W11*E11</f>
        <v>464.685</v>
      </c>
      <c r="Y11" s="37" t="s">
        <v>26</v>
      </c>
    </row>
    <row r="12" spans="1:25" x14ac:dyDescent="0.25">
      <c r="A12" s="45" t="s">
        <v>99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43">
        <v>1</v>
      </c>
      <c r="B13" s="46" t="s">
        <v>215</v>
      </c>
      <c r="C13" s="47" t="s">
        <v>106</v>
      </c>
      <c r="D13" s="39">
        <v>56</v>
      </c>
      <c r="E13" s="36">
        <v>1.905</v>
      </c>
      <c r="F13" s="37" t="s">
        <v>17</v>
      </c>
      <c r="G13" s="37" t="s">
        <v>75</v>
      </c>
      <c r="H13" s="48">
        <v>77.5</v>
      </c>
      <c r="I13" s="49" t="s">
        <v>235</v>
      </c>
      <c r="J13" s="48">
        <v>80</v>
      </c>
      <c r="K13" s="70"/>
      <c r="L13" s="50">
        <f>MAX(H13:J13)</f>
        <v>80</v>
      </c>
      <c r="M13" s="48">
        <v>35</v>
      </c>
      <c r="N13" s="48">
        <v>37.5</v>
      </c>
      <c r="O13" s="49" t="s">
        <v>232</v>
      </c>
      <c r="P13" s="70"/>
      <c r="Q13" s="50">
        <f>MAX(M13:O13)</f>
        <v>37.5</v>
      </c>
      <c r="R13" s="48">
        <v>110</v>
      </c>
      <c r="S13" s="48">
        <v>115</v>
      </c>
      <c r="T13" s="49" t="s">
        <v>241</v>
      </c>
      <c r="U13" s="73"/>
      <c r="V13" s="50">
        <f>MAX(R13:T13)</f>
        <v>115</v>
      </c>
      <c r="W13" s="70">
        <f>V13+Q13+L13</f>
        <v>232.5</v>
      </c>
      <c r="X13" s="55">
        <f>W13*E13</f>
        <v>442.91250000000002</v>
      </c>
      <c r="Y13" s="37" t="s">
        <v>26</v>
      </c>
    </row>
    <row r="14" spans="1:25" x14ac:dyDescent="0.25">
      <c r="A14" s="45" t="s">
        <v>86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x14ac:dyDescent="0.25">
      <c r="A15" s="43">
        <v>1</v>
      </c>
      <c r="B15" s="46" t="s">
        <v>216</v>
      </c>
      <c r="C15" s="47" t="s">
        <v>107</v>
      </c>
      <c r="D15" s="39">
        <v>60</v>
      </c>
      <c r="E15" s="36">
        <v>1.7829999999999999</v>
      </c>
      <c r="F15" s="37" t="s">
        <v>17</v>
      </c>
      <c r="G15" s="37" t="s">
        <v>75</v>
      </c>
      <c r="H15" s="48">
        <v>62.5</v>
      </c>
      <c r="I15" s="48">
        <v>67.5</v>
      </c>
      <c r="J15" s="49" t="s">
        <v>233</v>
      </c>
      <c r="K15" s="70"/>
      <c r="L15" s="50">
        <f>MAX(H15:J15)</f>
        <v>67.5</v>
      </c>
      <c r="M15" s="48">
        <v>40</v>
      </c>
      <c r="N15" s="48">
        <v>42.5</v>
      </c>
      <c r="O15" s="48">
        <v>45</v>
      </c>
      <c r="P15" s="70"/>
      <c r="Q15" s="50">
        <f>MAX(M15:O15)</f>
        <v>45</v>
      </c>
      <c r="R15" s="48">
        <v>90</v>
      </c>
      <c r="S15" s="48">
        <v>95</v>
      </c>
      <c r="T15" s="49" t="s">
        <v>242</v>
      </c>
      <c r="U15" s="73"/>
      <c r="V15" s="50">
        <f>MAX(R15:T15)</f>
        <v>95</v>
      </c>
      <c r="W15" s="70">
        <f>V15+Q15+L15</f>
        <v>207.5</v>
      </c>
      <c r="X15" s="55">
        <f>W15*E15</f>
        <v>369.97249999999997</v>
      </c>
      <c r="Y15" s="37" t="s">
        <v>26</v>
      </c>
    </row>
    <row r="16" spans="1:25" x14ac:dyDescent="0.25">
      <c r="A16" s="45" t="s">
        <v>117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x14ac:dyDescent="0.25">
      <c r="A17" s="43">
        <v>1</v>
      </c>
      <c r="B17" s="46" t="s">
        <v>217</v>
      </c>
      <c r="C17" s="47" t="s">
        <v>108</v>
      </c>
      <c r="D17" s="36">
        <v>66.7</v>
      </c>
      <c r="E17" s="36">
        <v>1.256</v>
      </c>
      <c r="F17" s="37" t="s">
        <v>17</v>
      </c>
      <c r="G17" s="37" t="s">
        <v>75</v>
      </c>
      <c r="H17" s="48">
        <v>110</v>
      </c>
      <c r="I17" s="48">
        <v>117.5</v>
      </c>
      <c r="J17" s="48">
        <v>122.5</v>
      </c>
      <c r="K17" s="70"/>
      <c r="L17" s="50">
        <f>MAX(H17:J17)</f>
        <v>122.5</v>
      </c>
      <c r="M17" s="49" t="s">
        <v>229</v>
      </c>
      <c r="N17" s="48">
        <v>85</v>
      </c>
      <c r="O17" s="49" t="s">
        <v>236</v>
      </c>
      <c r="P17" s="70"/>
      <c r="Q17" s="50">
        <f>MAX(M17:O17)</f>
        <v>85</v>
      </c>
      <c r="R17" s="48">
        <v>135</v>
      </c>
      <c r="S17" s="48">
        <v>145</v>
      </c>
      <c r="T17" s="49" t="s">
        <v>9</v>
      </c>
      <c r="U17" s="73"/>
      <c r="V17" s="50">
        <f>MAX(R17:T17)</f>
        <v>145</v>
      </c>
      <c r="W17" s="70">
        <f>V17+Q17+L17</f>
        <v>352.5</v>
      </c>
      <c r="X17" s="55">
        <f>W17*E17</f>
        <v>442.74</v>
      </c>
      <c r="Y17" s="37" t="s">
        <v>26</v>
      </c>
    </row>
    <row r="18" spans="1:25" x14ac:dyDescent="0.25">
      <c r="A18" s="45" t="s">
        <v>94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25">
      <c r="A19" s="43">
        <v>1</v>
      </c>
      <c r="B19" s="46" t="s">
        <v>218</v>
      </c>
      <c r="C19" s="46" t="s">
        <v>56</v>
      </c>
      <c r="D19" s="36">
        <v>71.650000000000006</v>
      </c>
      <c r="E19" s="36">
        <v>1.1684000000000001</v>
      </c>
      <c r="F19" s="37" t="s">
        <v>137</v>
      </c>
      <c r="G19" s="37" t="s">
        <v>75</v>
      </c>
      <c r="H19" s="48">
        <v>150</v>
      </c>
      <c r="I19" s="48">
        <v>160</v>
      </c>
      <c r="J19" s="49" t="s">
        <v>8</v>
      </c>
      <c r="K19" s="70"/>
      <c r="L19" s="50">
        <f>MAX(H19:J19)</f>
        <v>160</v>
      </c>
      <c r="M19" s="48">
        <v>110</v>
      </c>
      <c r="N19" s="49" t="s">
        <v>176</v>
      </c>
      <c r="O19" s="49" t="s">
        <v>176</v>
      </c>
      <c r="P19" s="70"/>
      <c r="Q19" s="50">
        <f>MAX(M19:O19)</f>
        <v>110</v>
      </c>
      <c r="R19" s="48">
        <v>180</v>
      </c>
      <c r="S19" s="48">
        <v>190</v>
      </c>
      <c r="T19" s="49" t="s">
        <v>243</v>
      </c>
      <c r="U19" s="73"/>
      <c r="V19" s="50">
        <f>MAX(R19:T19)</f>
        <v>190</v>
      </c>
      <c r="W19" s="70">
        <f>V19+Q19+L19</f>
        <v>460</v>
      </c>
      <c r="X19" s="55">
        <f>W19*E19</f>
        <v>537.46400000000006</v>
      </c>
      <c r="Y19" s="37" t="s">
        <v>16</v>
      </c>
    </row>
    <row r="20" spans="1:25" x14ac:dyDescent="0.25">
      <c r="A20" s="45" t="s">
        <v>87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43">
        <v>1</v>
      </c>
      <c r="B21" s="46" t="s">
        <v>219</v>
      </c>
      <c r="C21" s="47" t="s">
        <v>109</v>
      </c>
      <c r="D21" s="36">
        <v>75.55</v>
      </c>
      <c r="E21" s="36">
        <v>1.1075999999999999</v>
      </c>
      <c r="F21" s="37" t="s">
        <v>17</v>
      </c>
      <c r="G21" s="37" t="s">
        <v>75</v>
      </c>
      <c r="H21" s="48">
        <v>150</v>
      </c>
      <c r="I21" s="48">
        <v>160</v>
      </c>
      <c r="J21" s="49" t="s">
        <v>237</v>
      </c>
      <c r="K21" s="70"/>
      <c r="L21" s="50">
        <f>MAX(H21:J21)</f>
        <v>160</v>
      </c>
      <c r="M21" s="48">
        <v>115</v>
      </c>
      <c r="N21" s="48">
        <v>120</v>
      </c>
      <c r="O21" s="48">
        <v>125</v>
      </c>
      <c r="P21" s="70"/>
      <c r="Q21" s="50">
        <f>MAX(M21:O21)</f>
        <v>125</v>
      </c>
      <c r="R21" s="48">
        <v>220</v>
      </c>
      <c r="S21" s="49" t="s">
        <v>151</v>
      </c>
      <c r="T21" s="49" t="s">
        <v>151</v>
      </c>
      <c r="U21" s="73"/>
      <c r="V21" s="50">
        <f>MAX(R21:T21)</f>
        <v>220</v>
      </c>
      <c r="W21" s="70">
        <f>V21+Q21+L21</f>
        <v>505</v>
      </c>
      <c r="X21" s="55">
        <f>W21*E21</f>
        <v>559.33799999999997</v>
      </c>
      <c r="Y21" s="37" t="s">
        <v>26</v>
      </c>
    </row>
    <row r="22" spans="1:25" x14ac:dyDescent="0.25">
      <c r="A22" s="43">
        <v>2</v>
      </c>
      <c r="B22" s="46" t="s">
        <v>220</v>
      </c>
      <c r="C22" s="47" t="s">
        <v>110</v>
      </c>
      <c r="D22" s="36">
        <v>82.5</v>
      </c>
      <c r="E22" s="36">
        <v>1.0289999999999999</v>
      </c>
      <c r="F22" s="37" t="s">
        <v>137</v>
      </c>
      <c r="G22" s="37" t="s">
        <v>75</v>
      </c>
      <c r="H22" s="49" t="s">
        <v>153</v>
      </c>
      <c r="I22" s="48">
        <v>180</v>
      </c>
      <c r="J22" s="49" t="s">
        <v>31</v>
      </c>
      <c r="K22" s="70"/>
      <c r="L22" s="50">
        <f>MAX(H22:J22)</f>
        <v>180</v>
      </c>
      <c r="M22" s="48">
        <v>110</v>
      </c>
      <c r="N22" s="48">
        <v>115</v>
      </c>
      <c r="O22" s="49" t="s">
        <v>176</v>
      </c>
      <c r="P22" s="70"/>
      <c r="Q22" s="50">
        <f>MAX(M22:O22)</f>
        <v>115</v>
      </c>
      <c r="R22" s="48">
        <v>190</v>
      </c>
      <c r="S22" s="48">
        <v>200</v>
      </c>
      <c r="T22" s="48">
        <v>205</v>
      </c>
      <c r="U22" s="73"/>
      <c r="V22" s="50">
        <f>MAX(R22:T22)</f>
        <v>205</v>
      </c>
      <c r="W22" s="70">
        <f>V22+Q22+L22</f>
        <v>500</v>
      </c>
      <c r="X22" s="55">
        <f>W22*E22</f>
        <v>514.5</v>
      </c>
      <c r="Y22" s="37" t="s">
        <v>16</v>
      </c>
    </row>
    <row r="23" spans="1:25" x14ac:dyDescent="0.25">
      <c r="A23" s="43">
        <v>1</v>
      </c>
      <c r="B23" s="46" t="s">
        <v>221</v>
      </c>
      <c r="C23" s="38" t="s">
        <v>111</v>
      </c>
      <c r="D23" s="39">
        <v>77</v>
      </c>
      <c r="E23" s="36">
        <v>1.0900000000000001</v>
      </c>
      <c r="F23" s="37" t="s">
        <v>15</v>
      </c>
      <c r="G23" s="37" t="s">
        <v>75</v>
      </c>
      <c r="H23" s="48">
        <v>125</v>
      </c>
      <c r="I23" s="48">
        <v>132.5</v>
      </c>
      <c r="J23" s="48">
        <v>140</v>
      </c>
      <c r="K23" s="70"/>
      <c r="L23" s="50">
        <f>MAX(H23:J23)</f>
        <v>140</v>
      </c>
      <c r="M23" s="48">
        <v>85</v>
      </c>
      <c r="N23" s="49" t="s">
        <v>238</v>
      </c>
      <c r="O23" s="49" t="s">
        <v>238</v>
      </c>
      <c r="P23" s="70"/>
      <c r="Q23" s="50">
        <f>MAX(M23:O23)</f>
        <v>85</v>
      </c>
      <c r="R23" s="48">
        <v>130</v>
      </c>
      <c r="S23" s="48">
        <v>140</v>
      </c>
      <c r="T23" s="48">
        <v>150</v>
      </c>
      <c r="U23" s="73"/>
      <c r="V23" s="50">
        <f>MAX(R23:T23)</f>
        <v>150</v>
      </c>
      <c r="W23" s="70">
        <f>V23+Q23+L23</f>
        <v>375</v>
      </c>
      <c r="X23" s="55">
        <f>W23*E23</f>
        <v>408.75000000000006</v>
      </c>
      <c r="Y23" s="37" t="s">
        <v>150</v>
      </c>
    </row>
    <row r="24" spans="1:25" x14ac:dyDescent="0.25">
      <c r="A24" s="45" t="s">
        <v>88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 s="43">
        <v>1</v>
      </c>
      <c r="B25" s="46" t="s">
        <v>222</v>
      </c>
      <c r="C25" s="47" t="s">
        <v>73</v>
      </c>
      <c r="D25" s="36">
        <v>88.8</v>
      </c>
      <c r="E25" s="36">
        <v>0.97640000000000005</v>
      </c>
      <c r="F25" s="37" t="s">
        <v>17</v>
      </c>
      <c r="G25" s="37" t="s">
        <v>75</v>
      </c>
      <c r="H25" s="48">
        <v>120</v>
      </c>
      <c r="I25" s="48">
        <v>135</v>
      </c>
      <c r="J25" s="48">
        <v>145</v>
      </c>
      <c r="K25" s="70"/>
      <c r="L25" s="50">
        <f>MAX(H25:J25)</f>
        <v>145</v>
      </c>
      <c r="M25" s="48">
        <v>105</v>
      </c>
      <c r="N25" s="48">
        <v>112.5</v>
      </c>
      <c r="O25" s="48">
        <v>117.5</v>
      </c>
      <c r="P25" s="70"/>
      <c r="Q25" s="50">
        <f>MAX(M25:O25)</f>
        <v>117.5</v>
      </c>
      <c r="R25" s="48">
        <v>150</v>
      </c>
      <c r="S25" s="48">
        <v>170</v>
      </c>
      <c r="T25" s="50"/>
      <c r="U25" s="73"/>
      <c r="V25" s="50">
        <f>MAX(R25:T25)</f>
        <v>170</v>
      </c>
      <c r="W25" s="70">
        <f>V25+Q25+L25</f>
        <v>432.5</v>
      </c>
      <c r="X25" s="55">
        <f>W25*E25</f>
        <v>422.29300000000001</v>
      </c>
      <c r="Y25" s="37" t="s">
        <v>26</v>
      </c>
    </row>
    <row r="26" spans="1:25" x14ac:dyDescent="0.25">
      <c r="A26" s="43">
        <v>1</v>
      </c>
      <c r="B26" s="46" t="s">
        <v>223</v>
      </c>
      <c r="C26" s="47" t="s">
        <v>112</v>
      </c>
      <c r="D26" s="39">
        <v>90</v>
      </c>
      <c r="E26" s="36">
        <v>0.96899999999999997</v>
      </c>
      <c r="F26" s="37" t="s">
        <v>17</v>
      </c>
      <c r="G26" s="37" t="s">
        <v>75</v>
      </c>
      <c r="H26" s="49" t="s">
        <v>198</v>
      </c>
      <c r="I26" s="48">
        <v>155</v>
      </c>
      <c r="J26" s="48">
        <v>165</v>
      </c>
      <c r="K26" s="70"/>
      <c r="L26" s="50">
        <f>MAX(H26:J26)</f>
        <v>165</v>
      </c>
      <c r="M26" s="48">
        <v>105</v>
      </c>
      <c r="N26" s="49" t="s">
        <v>239</v>
      </c>
      <c r="O26" s="49" t="s">
        <v>239</v>
      </c>
      <c r="P26" s="70"/>
      <c r="Q26" s="50">
        <f>MAX(M26:O26)</f>
        <v>105</v>
      </c>
      <c r="R26" s="48">
        <v>210</v>
      </c>
      <c r="S26" s="48">
        <v>225</v>
      </c>
      <c r="T26" s="49">
        <v>235</v>
      </c>
      <c r="U26" s="73"/>
      <c r="V26" s="50">
        <f>MAX(R26:T26)</f>
        <v>235</v>
      </c>
      <c r="W26" s="70">
        <f>V26+Q26+L26</f>
        <v>505</v>
      </c>
      <c r="X26" s="55">
        <f>W26*E26</f>
        <v>489.34499999999997</v>
      </c>
      <c r="Y26" s="37" t="s">
        <v>26</v>
      </c>
    </row>
    <row r="27" spans="1:25" x14ac:dyDescent="0.25">
      <c r="A27" s="45" t="s">
        <v>89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5">
      <c r="A28" s="43">
        <v>1</v>
      </c>
      <c r="B28" s="46" t="s">
        <v>224</v>
      </c>
      <c r="C28" s="47" t="s">
        <v>113</v>
      </c>
      <c r="D28" s="36">
        <v>98.3</v>
      </c>
      <c r="E28" s="36">
        <v>0.92120000000000002</v>
      </c>
      <c r="F28" s="37" t="s">
        <v>17</v>
      </c>
      <c r="G28" s="37" t="s">
        <v>75</v>
      </c>
      <c r="H28" s="48">
        <v>160</v>
      </c>
      <c r="I28" s="49" t="s">
        <v>240</v>
      </c>
      <c r="J28" s="48">
        <v>175</v>
      </c>
      <c r="K28" s="70"/>
      <c r="L28" s="50">
        <f>MAX(H28:J28)</f>
        <v>175</v>
      </c>
      <c r="M28" s="48">
        <v>115</v>
      </c>
      <c r="N28" s="48">
        <v>120</v>
      </c>
      <c r="O28" s="48">
        <v>125</v>
      </c>
      <c r="P28" s="70"/>
      <c r="Q28" s="50">
        <f>MAX(M28:O28)</f>
        <v>125</v>
      </c>
      <c r="R28" s="48">
        <v>215</v>
      </c>
      <c r="S28" s="48">
        <v>230</v>
      </c>
      <c r="T28" s="48">
        <v>240</v>
      </c>
      <c r="U28" s="73"/>
      <c r="V28" s="50">
        <f>MAX(R28:T28)</f>
        <v>240</v>
      </c>
      <c r="W28" s="70">
        <f>V28+Q28+L28</f>
        <v>540</v>
      </c>
      <c r="X28" s="55">
        <f>W28*E28</f>
        <v>497.44800000000004</v>
      </c>
      <c r="Y28" s="37" t="s">
        <v>26</v>
      </c>
    </row>
    <row r="29" spans="1:25" x14ac:dyDescent="0.25">
      <c r="A29" s="43">
        <v>2</v>
      </c>
      <c r="B29" s="46" t="s">
        <v>225</v>
      </c>
      <c r="C29" s="46" t="s">
        <v>114</v>
      </c>
      <c r="D29" s="36">
        <v>99.95</v>
      </c>
      <c r="E29" s="36">
        <v>0.91579999999999995</v>
      </c>
      <c r="F29" s="37" t="s">
        <v>17</v>
      </c>
      <c r="G29" s="37" t="s">
        <v>75</v>
      </c>
      <c r="H29" s="48">
        <v>135</v>
      </c>
      <c r="I29" s="48">
        <v>145</v>
      </c>
      <c r="J29" s="49" t="s">
        <v>177</v>
      </c>
      <c r="K29" s="70"/>
      <c r="L29" s="50">
        <f>MAX(H29:J29)</f>
        <v>145</v>
      </c>
      <c r="M29" s="48">
        <v>107.5</v>
      </c>
      <c r="N29" s="49" t="s">
        <v>32</v>
      </c>
      <c r="O29" s="48">
        <v>112.5</v>
      </c>
      <c r="P29" s="70"/>
      <c r="Q29" s="50">
        <f>MAX(M29:O29)</f>
        <v>112.5</v>
      </c>
      <c r="R29" s="48">
        <v>160</v>
      </c>
      <c r="S29" s="48">
        <v>170</v>
      </c>
      <c r="T29" s="49" t="s">
        <v>28</v>
      </c>
      <c r="U29" s="73"/>
      <c r="V29" s="50">
        <f>MAX(R29:T29)</f>
        <v>170</v>
      </c>
      <c r="W29" s="70">
        <f>V29+Q29+L29</f>
        <v>427.5</v>
      </c>
      <c r="X29" s="55">
        <f>W29*E29</f>
        <v>391.50449999999995</v>
      </c>
      <c r="Y29" s="37" t="s">
        <v>26</v>
      </c>
    </row>
    <row r="30" spans="1:25" x14ac:dyDescent="0.25">
      <c r="A30" s="45" t="s">
        <v>90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x14ac:dyDescent="0.25">
      <c r="A31" s="43">
        <v>1</v>
      </c>
      <c r="B31" s="46" t="s">
        <v>226</v>
      </c>
      <c r="C31" s="38" t="s">
        <v>116</v>
      </c>
      <c r="D31" s="36">
        <v>106.3</v>
      </c>
      <c r="E31" s="36">
        <v>0.89229999999999998</v>
      </c>
      <c r="F31" s="37" t="s">
        <v>15</v>
      </c>
      <c r="G31" s="37" t="s">
        <v>75</v>
      </c>
      <c r="H31" s="48">
        <v>220</v>
      </c>
      <c r="I31" s="49" t="s">
        <v>152</v>
      </c>
      <c r="J31" s="48">
        <v>230</v>
      </c>
      <c r="K31" s="70"/>
      <c r="L31" s="50">
        <f>MAX(H31:J31)</f>
        <v>230</v>
      </c>
      <c r="M31" s="48">
        <v>150</v>
      </c>
      <c r="N31" s="48">
        <v>155</v>
      </c>
      <c r="O31" s="48">
        <v>160</v>
      </c>
      <c r="P31" s="70"/>
      <c r="Q31" s="50">
        <f>MAX(M31:O31)</f>
        <v>160</v>
      </c>
      <c r="R31" s="48">
        <v>217.5</v>
      </c>
      <c r="S31" s="48">
        <v>230</v>
      </c>
      <c r="T31" s="48">
        <v>237.5</v>
      </c>
      <c r="U31" s="73"/>
      <c r="V31" s="50">
        <f>MAX(R31:T31)</f>
        <v>237.5</v>
      </c>
      <c r="W31" s="70">
        <f>V31+Q31+L31</f>
        <v>627.5</v>
      </c>
      <c r="X31" s="55">
        <f>W31*E31</f>
        <v>559.91824999999994</v>
      </c>
      <c r="Y31" s="37" t="s">
        <v>150</v>
      </c>
    </row>
    <row r="32" spans="1:25" x14ac:dyDescent="0.25">
      <c r="A32" s="43">
        <v>1</v>
      </c>
      <c r="B32" s="46" t="s">
        <v>227</v>
      </c>
      <c r="C32" s="47" t="s">
        <v>56</v>
      </c>
      <c r="D32" s="36">
        <v>107.2</v>
      </c>
      <c r="E32" s="36">
        <v>0.89200000000000002</v>
      </c>
      <c r="F32" s="37" t="s">
        <v>17</v>
      </c>
      <c r="G32" s="37" t="s">
        <v>75</v>
      </c>
      <c r="H32" s="48">
        <v>145</v>
      </c>
      <c r="I32" s="49" t="s">
        <v>9</v>
      </c>
      <c r="J32" s="49" t="s">
        <v>198</v>
      </c>
      <c r="K32" s="70"/>
      <c r="L32" s="50">
        <f>MAX(H32:J32)</f>
        <v>145</v>
      </c>
      <c r="M32" s="48">
        <v>100</v>
      </c>
      <c r="N32" s="48">
        <v>105</v>
      </c>
      <c r="O32" s="48">
        <v>107.5</v>
      </c>
      <c r="P32" s="70"/>
      <c r="Q32" s="50">
        <f>MAX(M32:O32)</f>
        <v>107.5</v>
      </c>
      <c r="R32" s="48">
        <v>165</v>
      </c>
      <c r="S32" s="48">
        <v>175</v>
      </c>
      <c r="T32" s="48">
        <v>182.5</v>
      </c>
      <c r="U32" s="73"/>
      <c r="V32" s="50">
        <f>MAX(R32:T32)</f>
        <v>182.5</v>
      </c>
      <c r="W32" s="70">
        <f>V32+Q32+L32</f>
        <v>435</v>
      </c>
      <c r="X32" s="55">
        <f>W32*E32</f>
        <v>388.02</v>
      </c>
      <c r="Y32" s="37" t="s">
        <v>26</v>
      </c>
    </row>
  </sheetData>
  <mergeCells count="25">
    <mergeCell ref="A4:Y4"/>
    <mergeCell ref="B1:Y1"/>
    <mergeCell ref="A2:A3"/>
    <mergeCell ref="B2:B3"/>
    <mergeCell ref="C2:C3"/>
    <mergeCell ref="D2:D3"/>
    <mergeCell ref="E2:E3"/>
    <mergeCell ref="F2:F3"/>
    <mergeCell ref="G2:G3"/>
    <mergeCell ref="X2:X3"/>
    <mergeCell ref="Y2:Y3"/>
    <mergeCell ref="R2:V2"/>
    <mergeCell ref="W2:W3"/>
    <mergeCell ref="M2:Q2"/>
    <mergeCell ref="H2:L2"/>
    <mergeCell ref="A6:Y6"/>
    <mergeCell ref="A8:Y8"/>
    <mergeCell ref="A12:Y12"/>
    <mergeCell ref="A14:Y14"/>
    <mergeCell ref="A16:Y16"/>
    <mergeCell ref="A18:Y18"/>
    <mergeCell ref="A20:Y20"/>
    <mergeCell ref="A24:Y24"/>
    <mergeCell ref="A27:Y27"/>
    <mergeCell ref="A30:Y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Жим лежа без экипировки</vt:lpstr>
      <vt:lpstr>Жим лежа без экипировки ДК</vt:lpstr>
      <vt:lpstr>Жим лежа soft экипировка</vt:lpstr>
      <vt:lpstr>Жим лежа soft экипировка ДК</vt:lpstr>
      <vt:lpstr>Жим лежа в односл. экипировке</vt:lpstr>
      <vt:lpstr>Жим лежа односл. экипировке  ДК</vt:lpstr>
      <vt:lpstr>Становая тяга без экипировки</vt:lpstr>
      <vt:lpstr>Становая тяга в экипировке ДК</vt:lpstr>
      <vt:lpstr>Пауэрлифтинг без экипировки ДК</vt:lpstr>
      <vt:lpstr>Пауэрлифтинг без экипировки</vt:lpstr>
      <vt:lpstr>Народный жим 1_2 веса ДК</vt:lpstr>
      <vt:lpstr>Народный жим 1 вес ДК</vt:lpstr>
      <vt:lpstr>Народный жим 1 вес</vt:lpstr>
      <vt:lpstr>Пауэрспорт  ДК</vt:lpstr>
      <vt:lpstr>Пауэрспорт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user</cp:lastModifiedBy>
  <dcterms:created xsi:type="dcterms:W3CDTF">2015-08-21T04:59:56Z</dcterms:created>
  <dcterms:modified xsi:type="dcterms:W3CDTF">2016-03-16T18:11:56Z</dcterms:modified>
</cp:coreProperties>
</file>