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180" yWindow="140" windowWidth="19440" windowHeight="7620" firstSheet="13" activeTab="14"/>
  </bookViews>
  <sheets>
    <sheet name="Пауэрлифтинг в одн. экип. ДК" sheetId="29" r:id="rId1"/>
    <sheet name="Пауэрлифтинг в одн. экипировке" sheetId="27" r:id="rId2"/>
    <sheet name="Пауэрлифтинг в бинтах ДК" sheetId="32" r:id="rId3"/>
    <sheet name="Пауэрлифтинг без экипировки ДК" sheetId="22" r:id="rId4"/>
    <sheet name="Пауэрлифтинг без экипировки" sheetId="10" r:id="rId5"/>
    <sheet name="Присед в бинтах ДК" sheetId="30" r:id="rId6"/>
    <sheet name="Присед без экипировки ДК" sheetId="28" r:id="rId7"/>
    <sheet name="Присед без экипировки" sheetId="31" r:id="rId8"/>
    <sheet name="Жим лежа без экипировки ДК" sheetId="16" r:id="rId9"/>
    <sheet name="Жим лежа без экипировки" sheetId="11" r:id="rId10"/>
    <sheet name="Жим лежа ПОДА без экипировки " sheetId="34" r:id="rId11"/>
    <sheet name="Жим лежа в SOFT экипировке ДК" sheetId="18" r:id="rId12"/>
    <sheet name="Жим лежа в SOFT экипировке" sheetId="17" r:id="rId13"/>
    <sheet name="Жим лежа в однослойной экипиров" sheetId="19" r:id="rId14"/>
    <sheet name="Народный жим 1 вес" sheetId="24" r:id="rId15"/>
    <sheet name="Народный жим 1 вес ДК" sheetId="23" r:id="rId16"/>
    <sheet name="Становая тяга без экипировки ДК" sheetId="26" r:id="rId17"/>
    <sheet name="Становая тяга без экипировки" sheetId="13" r:id="rId18"/>
    <sheet name="Становая тяга в одн. экип. ДК" sheetId="21" r:id="rId19"/>
    <sheet name="Становая тяга в одн. экипировке" sheetId="33" r:id="rId20"/>
    <sheet name="Пауэрспорт " sheetId="25" r:id="rId2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34" l="1"/>
  <c r="M5" i="33"/>
  <c r="W12" i="10"/>
  <c r="X12" i="10"/>
  <c r="V12" i="10"/>
  <c r="Q12" i="10"/>
  <c r="L12" i="10"/>
  <c r="W5" i="32"/>
  <c r="X5" i="32"/>
  <c r="V5" i="32"/>
  <c r="Q5" i="32"/>
  <c r="L5" i="32"/>
  <c r="M5" i="31"/>
  <c r="M15" i="26"/>
  <c r="L11" i="26"/>
  <c r="M11" i="26"/>
  <c r="W8" i="22"/>
  <c r="K13" i="23"/>
  <c r="R5" i="25"/>
  <c r="J8" i="24"/>
  <c r="K8" i="24"/>
  <c r="M18" i="11"/>
  <c r="W11" i="10"/>
  <c r="J16" i="24"/>
  <c r="J10" i="24"/>
  <c r="J5" i="24"/>
  <c r="J6" i="24"/>
  <c r="K6" i="24"/>
  <c r="W5" i="27"/>
  <c r="X5" i="27"/>
  <c r="W7" i="27"/>
  <c r="X7" i="27"/>
  <c r="W9" i="10"/>
  <c r="V9" i="10"/>
  <c r="Q9" i="10"/>
  <c r="L9" i="10"/>
  <c r="K17" i="23"/>
  <c r="W15" i="22"/>
  <c r="W18" i="22"/>
  <c r="X18" i="22"/>
  <c r="W9" i="22"/>
  <c r="X9" i="22"/>
  <c r="W25" i="22"/>
  <c r="X25" i="22"/>
  <c r="W35" i="22"/>
  <c r="W27" i="22"/>
  <c r="X27" i="22"/>
  <c r="K8" i="23"/>
  <c r="X20" i="22"/>
  <c r="M6" i="28"/>
  <c r="W5" i="22"/>
  <c r="M8" i="28"/>
  <c r="M7" i="26"/>
  <c r="M5" i="26"/>
  <c r="W28" i="22"/>
  <c r="X28" i="22"/>
  <c r="M17" i="26"/>
  <c r="K14" i="23"/>
  <c r="M5" i="30"/>
  <c r="M10" i="28"/>
  <c r="L11" i="21"/>
  <c r="M11" i="21"/>
  <c r="M14" i="26"/>
  <c r="W19" i="22"/>
  <c r="X19" i="22"/>
  <c r="W12" i="22"/>
  <c r="X12" i="22"/>
  <c r="X5" i="29"/>
  <c r="L5" i="29"/>
  <c r="M9" i="26"/>
  <c r="L9" i="26"/>
  <c r="W13" i="22"/>
  <c r="X13" i="22"/>
  <c r="K16" i="23"/>
  <c r="L22" i="26"/>
  <c r="M22" i="26"/>
  <c r="W26" i="22"/>
  <c r="X26" i="22"/>
  <c r="W7" i="29"/>
  <c r="V7" i="29"/>
  <c r="Q7" i="29"/>
  <c r="L7" i="29"/>
  <c r="L19" i="26"/>
  <c r="M19" i="26"/>
  <c r="X33" i="22"/>
  <c r="X9" i="10"/>
  <c r="X7" i="29"/>
  <c r="W14" i="22"/>
  <c r="X14" i="22"/>
  <c r="L13" i="26"/>
  <c r="M13" i="26"/>
  <c r="W24" i="22"/>
  <c r="M5" i="21"/>
  <c r="W31" i="22"/>
  <c r="M5" i="28"/>
  <c r="X10" i="22"/>
  <c r="W17" i="22"/>
  <c r="X17" i="22"/>
  <c r="V17" i="22"/>
  <c r="Q17" i="22"/>
  <c r="L17" i="22"/>
  <c r="M9" i="21"/>
  <c r="W22" i="22"/>
  <c r="M14" i="11"/>
  <c r="M17" i="11"/>
  <c r="M9" i="11"/>
  <c r="M21" i="11"/>
  <c r="M20" i="11"/>
  <c r="M5" i="11"/>
  <c r="M19" i="11"/>
  <c r="W5" i="10"/>
  <c r="X5" i="10"/>
  <c r="V5" i="10"/>
  <c r="Q5" i="10"/>
  <c r="L5" i="10"/>
  <c r="W7" i="10"/>
  <c r="X7" i="10"/>
  <c r="W15" i="10"/>
  <c r="X15" i="10"/>
  <c r="W13" i="10"/>
  <c r="X13" i="10"/>
  <c r="M14" i="17"/>
  <c r="M29" i="11"/>
  <c r="M8" i="17"/>
  <c r="M13" i="17"/>
  <c r="M5" i="17"/>
  <c r="M5" i="19"/>
  <c r="M13" i="11"/>
  <c r="M11" i="11"/>
  <c r="V8" i="27"/>
  <c r="Q8" i="27"/>
  <c r="L8" i="27"/>
  <c r="M6" i="17"/>
  <c r="M12" i="11"/>
  <c r="M16" i="11"/>
  <c r="M5" i="13"/>
  <c r="M9" i="13"/>
  <c r="K5" i="23"/>
  <c r="M19" i="16"/>
  <c r="M21" i="26"/>
  <c r="M23" i="26"/>
  <c r="M25" i="26"/>
  <c r="W30" i="22"/>
  <c r="K10" i="24"/>
  <c r="K12" i="23"/>
  <c r="K11" i="23"/>
  <c r="K10" i="23"/>
  <c r="M46" i="16"/>
  <c r="X8" i="27"/>
  <c r="M37" i="16"/>
  <c r="M17" i="16"/>
  <c r="M26" i="16"/>
  <c r="M20" i="18"/>
  <c r="M24" i="16"/>
  <c r="M25" i="16"/>
  <c r="M43" i="16"/>
  <c r="M12" i="18"/>
  <c r="M5" i="16"/>
  <c r="M5" i="18"/>
  <c r="M23" i="16"/>
  <c r="M19" i="18"/>
  <c r="M31" i="16"/>
  <c r="M17" i="18"/>
  <c r="M15" i="18"/>
  <c r="M7" i="18"/>
  <c r="M38" i="16"/>
  <c r="M13" i="18"/>
  <c r="M10" i="16"/>
  <c r="M21" i="16"/>
  <c r="M11" i="18"/>
  <c r="M47" i="16"/>
  <c r="M27" i="18"/>
  <c r="M50" i="16"/>
  <c r="M41" i="16"/>
  <c r="M12" i="16"/>
  <c r="M44" i="16"/>
  <c r="M23" i="18"/>
  <c r="M15" i="16"/>
  <c r="M14" i="16"/>
  <c r="M35" i="16"/>
  <c r="M36" i="16"/>
  <c r="L33" i="16"/>
  <c r="M33" i="16"/>
  <c r="M9" i="18"/>
  <c r="M34" i="16"/>
  <c r="M11" i="16"/>
  <c r="L5" i="22"/>
  <c r="L6" i="22"/>
  <c r="L8" i="22"/>
  <c r="L15" i="22"/>
  <c r="L22" i="22"/>
  <c r="L24" i="22"/>
  <c r="L30" i="22"/>
  <c r="L31" i="22"/>
  <c r="L35" i="22"/>
  <c r="L5" i="25"/>
  <c r="Q5" i="25"/>
  <c r="K16" i="24"/>
  <c r="K14" i="24"/>
  <c r="K13" i="24"/>
  <c r="K12" i="24"/>
  <c r="K5" i="24"/>
  <c r="K7" i="23"/>
  <c r="S5" i="25"/>
  <c r="V35" i="22"/>
  <c r="Q35" i="22"/>
  <c r="V31" i="22"/>
  <c r="Q31" i="22"/>
  <c r="V30" i="22"/>
  <c r="Q30" i="22"/>
  <c r="V24" i="22"/>
  <c r="Q24" i="22"/>
  <c r="V22" i="22"/>
  <c r="Q22" i="22"/>
  <c r="V15" i="22"/>
  <c r="Q15" i="22"/>
  <c r="V8" i="22"/>
  <c r="Q8" i="22"/>
  <c r="V6" i="22"/>
  <c r="Q6" i="22"/>
  <c r="V5" i="22"/>
  <c r="Q5" i="22"/>
  <c r="M7" i="21"/>
  <c r="L7" i="13"/>
  <c r="M7" i="13"/>
  <c r="M25" i="18"/>
  <c r="L22" i="18"/>
  <c r="M22" i="18"/>
  <c r="L11" i="17"/>
  <c r="M11" i="17"/>
  <c r="L10" i="17"/>
  <c r="M10" i="17"/>
  <c r="M56" i="16"/>
  <c r="M54" i="16"/>
  <c r="M49" i="16"/>
  <c r="M42" i="16"/>
  <c r="M45" i="16"/>
  <c r="M32" i="16"/>
  <c r="M40" i="16"/>
  <c r="M30" i="16"/>
  <c r="M28" i="16"/>
  <c r="M13" i="16"/>
  <c r="M8" i="16"/>
  <c r="M7" i="16"/>
  <c r="X8" i="22"/>
  <c r="X6" i="22"/>
  <c r="X24" i="22"/>
  <c r="X30" i="22"/>
  <c r="X31" i="22"/>
  <c r="X22" i="22"/>
  <c r="X15" i="22"/>
  <c r="X5" i="22"/>
  <c r="X35" i="22"/>
  <c r="M7" i="11"/>
  <c r="M8" i="11"/>
  <c r="M23" i="11"/>
  <c r="M24" i="11"/>
  <c r="M25" i="11"/>
  <c r="M26" i="11"/>
  <c r="M28" i="11"/>
  <c r="M30" i="11"/>
  <c r="Q11" i="10"/>
  <c r="V11" i="10"/>
  <c r="L11" i="10"/>
  <c r="X11" i="10"/>
</calcChain>
</file>

<file path=xl/sharedStrings.xml><?xml version="1.0" encoding="utf-8"?>
<sst xmlns="http://schemas.openxmlformats.org/spreadsheetml/2006/main" count="1244" uniqueCount="384">
  <si>
    <t>ФИО</t>
  </si>
  <si>
    <t>Сумма</t>
  </si>
  <si>
    <t>Жим</t>
  </si>
  <si>
    <t>Присед</t>
  </si>
  <si>
    <t>Место</t>
  </si>
  <si>
    <t>57,5-</t>
  </si>
  <si>
    <t>152,5-</t>
  </si>
  <si>
    <t>Тренер</t>
  </si>
  <si>
    <t>Команда</t>
  </si>
  <si>
    <t>-</t>
  </si>
  <si>
    <t>СВС</t>
  </si>
  <si>
    <t>Самостоятельно</t>
  </si>
  <si>
    <t>Рубиновая Пантера</t>
  </si>
  <si>
    <t>Белокопытов Владимир</t>
  </si>
  <si>
    <t>Кочмарев Д.</t>
  </si>
  <si>
    <t>Становая тяга</t>
  </si>
  <si>
    <t>47,5-</t>
  </si>
  <si>
    <t>Подъем на бицепс</t>
  </si>
  <si>
    <t>Жим стоя</t>
  </si>
  <si>
    <t>Возрастная категория Дата рождения/возраст</t>
  </si>
  <si>
    <t>Teen 13-15 (08.06.2000)/15</t>
  </si>
  <si>
    <t>Open (15.08.1992)/23</t>
  </si>
  <si>
    <t>Open (06.12.1991)/24</t>
  </si>
  <si>
    <t>Open (20.04.1981)/35</t>
  </si>
  <si>
    <t>Open (17.04.1978)/37</t>
  </si>
  <si>
    <t>Open (28.05.1991)/24</t>
  </si>
  <si>
    <t>Open (11.02.1991)/25</t>
  </si>
  <si>
    <t>Open (15.10.1979)/36</t>
  </si>
  <si>
    <t>Open (28.02.1988)/27</t>
  </si>
  <si>
    <t>Open (05.04.1984)/31</t>
  </si>
  <si>
    <t>Open (21.07.1982)/33</t>
  </si>
  <si>
    <t>Open (13.08.1990)/25</t>
  </si>
  <si>
    <t>Teen 18-19 (18.09.1997)/18</t>
  </si>
  <si>
    <t>Open (07.02.1977)/39</t>
  </si>
  <si>
    <t>Masters 40-44 (23.10.1974)/41</t>
  </si>
  <si>
    <t>Open (26.05.1992)/24</t>
  </si>
  <si>
    <t>Томск/Томская область</t>
  </si>
  <si>
    <t>Асино/Томская область</t>
  </si>
  <si>
    <t>Северск/Томская область</t>
  </si>
  <si>
    <t>Рейшел</t>
  </si>
  <si>
    <t>Рек.</t>
  </si>
  <si>
    <t>Результат</t>
  </si>
  <si>
    <t>Очки</t>
  </si>
  <si>
    <t>Обухович А.Г.</t>
  </si>
  <si>
    <t>Кочмарев Д.С.</t>
  </si>
  <si>
    <t>ВЕСОВАЯ КАТЕГОРИЯ 82,5</t>
  </si>
  <si>
    <t>ВЕСОВАЯ КАТЕГОРИЯ 90</t>
  </si>
  <si>
    <t>ВЕСОВАЯ КАТЕГОРИЯ 100</t>
  </si>
  <si>
    <t>ВЕСОВАЯ КАТЕГОРИЯ 110</t>
  </si>
  <si>
    <t>ВЕСОВАЯ КАТЕГОРИЯ 44</t>
  </si>
  <si>
    <t>ВЕСОВАЯ КАТЕГОРИЯ 48</t>
  </si>
  <si>
    <t>ВЕСОВАЯ КАТЕГОРИЯ 52</t>
  </si>
  <si>
    <t>ВЕСОВАЯ КАТЕГОРИЯ 75</t>
  </si>
  <si>
    <t>ВЕСОВАЯ КАТЕГОРИЯ 125</t>
  </si>
  <si>
    <t>ВЕСОВАЯ КАТЕГОРИЯ 140</t>
  </si>
  <si>
    <t>Open (29.03.1988)/27</t>
  </si>
  <si>
    <t>Teen 16-17 (18.05.1999)/16</t>
  </si>
  <si>
    <t>ВЕСОВАЯ КАТЕГОРИЯ 56</t>
  </si>
  <si>
    <t>Рез-т</t>
  </si>
  <si>
    <t>Жим лежа</t>
  </si>
  <si>
    <t>Open (11.12.1997)/18</t>
  </si>
  <si>
    <t>Open (15.01.1977)/39</t>
  </si>
  <si>
    <t>Open (01.04.1981)/34</t>
  </si>
  <si>
    <t>ВЕСОВАЯ КАТЕГОРИЯ 67,5</t>
  </si>
  <si>
    <t>Open (17.04.1983)/32</t>
  </si>
  <si>
    <t>Teen 13-19 (28.10.1996)/19</t>
  </si>
  <si>
    <t>Open (25.06.1997)/18</t>
  </si>
  <si>
    <t>Open (26.05.1992)/23</t>
  </si>
  <si>
    <t>Open (29.08.1989)/26</t>
  </si>
  <si>
    <t>Кемерово/Кемеровская область</t>
  </si>
  <si>
    <t>Open (02.06.1981)/34</t>
  </si>
  <si>
    <t>Томск/ Томская область</t>
  </si>
  <si>
    <t>Весовая категория               Дата рождения/возраст</t>
  </si>
  <si>
    <t>Собств. вес</t>
  </si>
  <si>
    <t>Лично</t>
  </si>
  <si>
    <t>Бородай Алексей</t>
  </si>
  <si>
    <t xml:space="preserve">Бородай Алексей </t>
  </si>
  <si>
    <t>Миронов Николай</t>
  </si>
  <si>
    <t xml:space="preserve">Коваженко Константин </t>
  </si>
  <si>
    <t xml:space="preserve">Бердин Павел </t>
  </si>
  <si>
    <t>Гречишкин Станислав</t>
  </si>
  <si>
    <t xml:space="preserve">Мустафазаде Ниджат </t>
  </si>
  <si>
    <t xml:space="preserve">Кокорин Иван </t>
  </si>
  <si>
    <t>Обухович А.</t>
  </si>
  <si>
    <t xml:space="preserve">Парфиненко Светлана </t>
  </si>
  <si>
    <t xml:space="preserve">Захарова Мария </t>
  </si>
  <si>
    <t xml:space="preserve">Колесникова Анна </t>
  </si>
  <si>
    <t>Шушкин Владимир</t>
  </si>
  <si>
    <t xml:space="preserve">Захаров Алексей </t>
  </si>
  <si>
    <t xml:space="preserve">Новожилов Никита </t>
  </si>
  <si>
    <t xml:space="preserve">Окушко Андрей </t>
  </si>
  <si>
    <t xml:space="preserve">Канашков Андрей </t>
  </si>
  <si>
    <t xml:space="preserve">Фоменко Максим </t>
  </si>
  <si>
    <t>Анненков Роман</t>
  </si>
  <si>
    <t>Город/область</t>
  </si>
  <si>
    <t>140,0-</t>
  </si>
  <si>
    <t>160,0-</t>
  </si>
  <si>
    <t>Сынков В.</t>
  </si>
  <si>
    <t>Епихин А.</t>
  </si>
  <si>
    <t>Коваженко К.</t>
  </si>
  <si>
    <t>Кемерово/Кемеровкая область</t>
  </si>
  <si>
    <t>Миронов Михаил</t>
  </si>
  <si>
    <t>Грахольский Антон</t>
  </si>
  <si>
    <t>Гордеев Владимир</t>
  </si>
  <si>
    <t>Тяга</t>
  </si>
  <si>
    <t>Зинченко Сергей</t>
  </si>
  <si>
    <t>Салимов Имран</t>
  </si>
  <si>
    <t>Мустафазаде Н.</t>
  </si>
  <si>
    <t>Иванова Татьяна</t>
  </si>
  <si>
    <t>Хило Ирина</t>
  </si>
  <si>
    <t>Радюк Анна</t>
  </si>
  <si>
    <t>Пашкеева Дарья</t>
  </si>
  <si>
    <t xml:space="preserve">Михайлов Виктор </t>
  </si>
  <si>
    <t>Шамсимухаметов Рим</t>
  </si>
  <si>
    <t>40,0-</t>
  </si>
  <si>
    <t xml:space="preserve">Кузнецов Андрей </t>
  </si>
  <si>
    <t>Gloss</t>
  </si>
  <si>
    <t>Город/ область</t>
  </si>
  <si>
    <t>Тоннаж</t>
  </si>
  <si>
    <t>Вес</t>
  </si>
  <si>
    <t>Повторы</t>
  </si>
  <si>
    <t>Пашков Егор</t>
  </si>
  <si>
    <t xml:space="preserve">Шишков Глеб </t>
  </si>
  <si>
    <t xml:space="preserve">Белокопытов Владимир </t>
  </si>
  <si>
    <t xml:space="preserve">Полушин Сергей </t>
  </si>
  <si>
    <t>Анисимов А.</t>
  </si>
  <si>
    <t xml:space="preserve">Кругликов Алексей </t>
  </si>
  <si>
    <t>Пекарских Светлана</t>
  </si>
  <si>
    <t>Кашеваров Николай</t>
  </si>
  <si>
    <t>Фристайл</t>
  </si>
  <si>
    <t>Варнавская Наталья</t>
  </si>
  <si>
    <t>Open (17.05.1983)/32</t>
  </si>
  <si>
    <t>Стальной Медведь</t>
  </si>
  <si>
    <t>Быховец А.</t>
  </si>
  <si>
    <t>Новосибирск/Новосибирская область</t>
  </si>
  <si>
    <t>Гусев Евгений</t>
  </si>
  <si>
    <t>Open (02.03.1987)/29</t>
  </si>
  <si>
    <t>Open (14.12.1979)/36</t>
  </si>
  <si>
    <t>Шабанов Кемран</t>
  </si>
  <si>
    <t>Open (13.07.1991)/24</t>
  </si>
  <si>
    <t>Селищев Артем</t>
  </si>
  <si>
    <t>Open (25.05.1987)/28</t>
  </si>
  <si>
    <t>Сергеева Оксана</t>
  </si>
  <si>
    <t>Open (08.11.1974)/41</t>
  </si>
  <si>
    <t>Беловал Е.</t>
  </si>
  <si>
    <t>Бексансуров Станислав</t>
  </si>
  <si>
    <t>Open (19.08.1983)/32</t>
  </si>
  <si>
    <t>Тимошкин Евгений</t>
  </si>
  <si>
    <t>Open (05.04.1973)/42</t>
  </si>
  <si>
    <t>Open (22.01.1993)/23</t>
  </si>
  <si>
    <t>Романов Кирилл</t>
  </si>
  <si>
    <t>Open (10.11.1984)/31</t>
  </si>
  <si>
    <t>Кисляк Андрей</t>
  </si>
  <si>
    <t>Open (19.03.1977)/39</t>
  </si>
  <si>
    <t>Письменный С.С.</t>
  </si>
  <si>
    <t>Шильников Дмитрий</t>
  </si>
  <si>
    <t>Абакан/Республика Хакасия</t>
  </si>
  <si>
    <t>Чернобаева Лариса</t>
  </si>
  <si>
    <t>Open (22.12.1980)/35</t>
  </si>
  <si>
    <t>Ложкин Максим</t>
  </si>
  <si>
    <t>Open (20.10.1990)/25</t>
  </si>
  <si>
    <t>Коченков А.</t>
  </si>
  <si>
    <t>Галл-Савальская Ксения</t>
  </si>
  <si>
    <t>Приходько Мария</t>
  </si>
  <si>
    <t>Самойлов Иван</t>
  </si>
  <si>
    <t>Open (03.08.1990)/25</t>
  </si>
  <si>
    <t>Овчаров Д.</t>
  </si>
  <si>
    <t>Ельчина Галина</t>
  </si>
  <si>
    <t>Masters 45-49 (08.06.1968)/46</t>
  </si>
  <si>
    <t>Иванова Полина</t>
  </si>
  <si>
    <t>Open (27.09.1986)/29</t>
  </si>
  <si>
    <t>Николенко Елена</t>
  </si>
  <si>
    <t>Open (15.06.1978)/37</t>
  </si>
  <si>
    <t>Новоселов Алексей</t>
  </si>
  <si>
    <t>Open (06.10.1983)/32</t>
  </si>
  <si>
    <t>Быховец Артем</t>
  </si>
  <si>
    <t>Open (19.07.1983)/32</t>
  </si>
  <si>
    <t>Open (23.02.1990)/26</t>
  </si>
  <si>
    <t>Михайлов Виктор</t>
  </si>
  <si>
    <t>Teen 18-19 (31.01.1997)/19</t>
  </si>
  <si>
    <t>Ялама Дарья</t>
  </si>
  <si>
    <t>Open (25.03.1987)/29</t>
  </si>
  <si>
    <t>Овчаров Дмитрий</t>
  </si>
  <si>
    <t>Open (04.06.1989)/26</t>
  </si>
  <si>
    <t>Open (05.05.1985)/30</t>
  </si>
  <si>
    <t xml:space="preserve">Колбин Андрей </t>
  </si>
  <si>
    <t>Open (22.07.1984)/31</t>
  </si>
  <si>
    <t>102,5-</t>
  </si>
  <si>
    <t>Побойкин Сергей</t>
  </si>
  <si>
    <t>Open (10.03.1989)/27</t>
  </si>
  <si>
    <t>137,5-</t>
  </si>
  <si>
    <t>Ефанов Николай</t>
  </si>
  <si>
    <t>Masters 55-59 (10.07.1958)/57</t>
  </si>
  <si>
    <t>Teen 16-17 (11.03.2000)/16</t>
  </si>
  <si>
    <t>Сапрыгина Елена</t>
  </si>
  <si>
    <t>Open SOV (05.06.1979)/36</t>
  </si>
  <si>
    <t>Шубин</t>
  </si>
  <si>
    <t>Аверкин Александр</t>
  </si>
  <si>
    <t>Open (18.07.1982)/33</t>
  </si>
  <si>
    <t>Спорт Сити</t>
  </si>
  <si>
    <t>Черлак/Омская область</t>
  </si>
  <si>
    <t>Ямсков Алексей</t>
  </si>
  <si>
    <t>Open (28.06.1984)/31</t>
  </si>
  <si>
    <t>Teen 13-19 (25.06.1997)/18</t>
  </si>
  <si>
    <t>Романович Денис</t>
  </si>
  <si>
    <t>Open (15.06.1988)/27</t>
  </si>
  <si>
    <t>Яшкино/Кемеровская область</t>
  </si>
  <si>
    <t>Селищев Андрей</t>
  </si>
  <si>
    <t>Open (28.09.1981)/34</t>
  </si>
  <si>
    <t>Нагибин Григорий</t>
  </si>
  <si>
    <t>Open (05.12.1985)/30</t>
  </si>
  <si>
    <t>Стальной медведь</t>
  </si>
  <si>
    <t>Проняев Дмитрий</t>
  </si>
  <si>
    <t>Open (21.09.1988)/27</t>
  </si>
  <si>
    <t>Обухович Александр</t>
  </si>
  <si>
    <t>Open (16.08.1987)/28</t>
  </si>
  <si>
    <t>Сынков Сергей</t>
  </si>
  <si>
    <t>Teen 14-15 (26.11.2001)/14</t>
  </si>
  <si>
    <t>Казанцев Антон</t>
  </si>
  <si>
    <t>Open (14.06.1991)/24</t>
  </si>
  <si>
    <t>Беловал Евгений</t>
  </si>
  <si>
    <t>Сибирские Медведи</t>
  </si>
  <si>
    <t>Зевякин И.</t>
  </si>
  <si>
    <t>Байкалов Станислав</t>
  </si>
  <si>
    <t>Open (30.11.1976)/39</t>
  </si>
  <si>
    <t>Письменный С.</t>
  </si>
  <si>
    <t>Шадров Евгений</t>
  </si>
  <si>
    <t>Малашкин В.</t>
  </si>
  <si>
    <t>192,5-</t>
  </si>
  <si>
    <t>Коробов Алексей</t>
  </si>
  <si>
    <t>Masters 55-59 (21.09.1959)/56</t>
  </si>
  <si>
    <t>Силуэт</t>
  </si>
  <si>
    <t>Сазанов</t>
  </si>
  <si>
    <t>Рагимов Анар</t>
  </si>
  <si>
    <t>Open (19.11.1990)/25</t>
  </si>
  <si>
    <t>Некрасов Роман</t>
  </si>
  <si>
    <t>Черепанов Николай</t>
  </si>
  <si>
    <t>Письменный Сергей</t>
  </si>
  <si>
    <t>Open (05.10.1976)/39</t>
  </si>
  <si>
    <t>Дорофеев Владислав</t>
  </si>
  <si>
    <t>Белодедов Андрей</t>
  </si>
  <si>
    <t>Open (16.12.1974)/41</t>
  </si>
  <si>
    <t>Колесников Алексей</t>
  </si>
  <si>
    <t>Open (29.08.1986)/29</t>
  </si>
  <si>
    <t>Смирнов Антон</t>
  </si>
  <si>
    <t>Open (04.03.1986)/30</t>
  </si>
  <si>
    <t>Свиридов Дмитрий</t>
  </si>
  <si>
    <t>Сотникова Мария</t>
  </si>
  <si>
    <t>Open (30.11.1986)/29</t>
  </si>
  <si>
    <t>Романов В.В.</t>
  </si>
  <si>
    <t>Романов Виктор</t>
  </si>
  <si>
    <t>Masters 45-49 (08.07.1970)/45</t>
  </si>
  <si>
    <t>Шиуко В.</t>
  </si>
  <si>
    <t>Щавин Александрович</t>
  </si>
  <si>
    <t>Masters 40-44 (16.09.1971)/44</t>
  </si>
  <si>
    <t>Мариинск/Кемеровская область</t>
  </si>
  <si>
    <t>Ивко Вадим</t>
  </si>
  <si>
    <t>Teen 13-15 (29.07.2000)/15</t>
  </si>
  <si>
    <t>Макаренко А.</t>
  </si>
  <si>
    <t>Логинов Александр</t>
  </si>
  <si>
    <t>Open (10.06.1986)/29</t>
  </si>
  <si>
    <t>Красноярск/Красноярский край</t>
  </si>
  <si>
    <t>Каримов Равиль</t>
  </si>
  <si>
    <t>Open (31.08.1988)/28</t>
  </si>
  <si>
    <t>Логинов А.</t>
  </si>
  <si>
    <t>Анненков Сергей</t>
  </si>
  <si>
    <t>Masters 55-59 (11.04.1958)/57</t>
  </si>
  <si>
    <t>Пасынков В.</t>
  </si>
  <si>
    <t>Open (03.03.1998)/18</t>
  </si>
  <si>
    <t>Колбин Андрей</t>
  </si>
  <si>
    <t>Родионова Надежда</t>
  </si>
  <si>
    <t>Лепихов И.</t>
  </si>
  <si>
    <t>Еремичева Ксения</t>
  </si>
  <si>
    <t>Teen 16-17 (07.05.1998)/17</t>
  </si>
  <si>
    <t>97.5</t>
  </si>
  <si>
    <t>Фирсов М.</t>
  </si>
  <si>
    <t>Багаев Александр</t>
  </si>
  <si>
    <t>Open (04.04.1986)/29</t>
  </si>
  <si>
    <t>Балкбаева Любовь</t>
  </si>
  <si>
    <t>Тимченко Григорий</t>
  </si>
  <si>
    <t>Open (17.08.1989)/26</t>
  </si>
  <si>
    <t>Глебов Евгений</t>
  </si>
  <si>
    <t>Шалдин Дмитрий</t>
  </si>
  <si>
    <t>Open (07.05.1983)/32</t>
  </si>
  <si>
    <t>Кожуховский Иван</t>
  </si>
  <si>
    <t>Open (30.01.1984)/32</t>
  </si>
  <si>
    <t>Черногорск/Республика Хакасия</t>
  </si>
  <si>
    <t>Попова Ирина</t>
  </si>
  <si>
    <t>Open (29.05.1987)/28</t>
  </si>
  <si>
    <t>Галл-Савальская Дарья</t>
  </si>
  <si>
    <t>Open (27.08.1986)/29</t>
  </si>
  <si>
    <t>Величенко Максим</t>
  </si>
  <si>
    <t>Open (14.08.1985)/30</t>
  </si>
  <si>
    <t>Казарин Дмитрий</t>
  </si>
  <si>
    <t>Open (03.09.1986)/29</t>
  </si>
  <si>
    <t>Masters 45-49 (08.06.1968)/47</t>
  </si>
  <si>
    <t>Януш Александр</t>
  </si>
  <si>
    <t>Open (27.08.1990)/25</t>
  </si>
  <si>
    <t>Сибирские медведи</t>
  </si>
  <si>
    <t>Белокопытов В.</t>
  </si>
  <si>
    <t>Чеботарь Татьяна</t>
  </si>
  <si>
    <t>Open (20.02.1984)/32</t>
  </si>
  <si>
    <t>Open (10.03.1991)/25</t>
  </si>
  <si>
    <t>Гринь Светлана</t>
  </si>
  <si>
    <t>Open (23.06.1986)/29</t>
  </si>
  <si>
    <t>Ахмадеева Эльмира</t>
  </si>
  <si>
    <t>Open (03.09.1989)/26</t>
  </si>
  <si>
    <t>Абдрахманов Максим</t>
  </si>
  <si>
    <t>Силкин Роман</t>
  </si>
  <si>
    <t>Open (15.10.1981)/34</t>
  </si>
  <si>
    <t>Фогельзанг Петр</t>
  </si>
  <si>
    <t>Open (21.05.1984)/31</t>
  </si>
  <si>
    <t>Закритый Роман</t>
  </si>
  <si>
    <t>Open (10.10.1992)/23</t>
  </si>
  <si>
    <t>Капуста С.</t>
  </si>
  <si>
    <t>Петренко Павел</t>
  </si>
  <si>
    <t>Open (16.07.1991)/24</t>
  </si>
  <si>
    <t>Шелепова Ася</t>
  </si>
  <si>
    <t>Open (17.02.1992)/24</t>
  </si>
  <si>
    <t>Шелепов А.</t>
  </si>
  <si>
    <t>Гузенова Надежда</t>
  </si>
  <si>
    <t>Феофанов Александр</t>
  </si>
  <si>
    <t>Masters 40-49 (17.01.1972)/44</t>
  </si>
  <si>
    <t>Шелепов Александр</t>
  </si>
  <si>
    <t>Open (01.07.1990/25</t>
  </si>
  <si>
    <t>Гулиев Мамед</t>
  </si>
  <si>
    <t>Open (24.07.1992)/23</t>
  </si>
  <si>
    <t>Фадеев Евгений</t>
  </si>
  <si>
    <t>Open (01.07.1984)/31</t>
  </si>
  <si>
    <t>Елизаров Владимир</t>
  </si>
  <si>
    <t>Open (18.04.1979)/36</t>
  </si>
  <si>
    <t>Сергеев Станислав</t>
  </si>
  <si>
    <t>Open (04.01.1995)/21</t>
  </si>
  <si>
    <t>Барнаул/Алтайский край</t>
  </si>
  <si>
    <t>Жаров Егор</t>
  </si>
  <si>
    <t>Open (07.06.1987)/28</t>
  </si>
  <si>
    <t>Фирсов Михаил</t>
  </si>
  <si>
    <t>Open (13.09.1981)/34</t>
  </si>
  <si>
    <t>Щербаков Дмитрий</t>
  </si>
  <si>
    <t>Open (20.12.1979)/36</t>
  </si>
  <si>
    <t>Juniors 20-23 (22.01.1993)/23</t>
  </si>
  <si>
    <t>Juniors 20-23 (19.04.1992)/23</t>
  </si>
  <si>
    <t>Juniors 20-23 (21.06.1994)/21</t>
  </si>
  <si>
    <t>Juniors 20-23 (18.07.1995)/20</t>
  </si>
  <si>
    <t>Juniors 20-23 (16.05.1995)/20</t>
  </si>
  <si>
    <t>Masters 40-44 (08.11.1974)/41</t>
  </si>
  <si>
    <t>Juniors 20-23 (21.02.1994)/21</t>
  </si>
  <si>
    <t>Juniors 20-23 (17.05.1993)/22</t>
  </si>
  <si>
    <t>Juniors 20-23 (19.10.1992)/23</t>
  </si>
  <si>
    <t>Open  (05.06.1979)/36</t>
  </si>
  <si>
    <t>Juniors 20-23 (14.09.1992)/23</t>
  </si>
  <si>
    <t>Juniors 20-23 (27.12.1995)/20</t>
  </si>
  <si>
    <t>Juniors 20-23 (25.06.1997)/18</t>
  </si>
  <si>
    <t>Teen 13-19 (26.11.2001)/14</t>
  </si>
  <si>
    <t>Juniors 20-23 (04.01.1995)/21</t>
  </si>
  <si>
    <t>Juniors 20-23 (07.01.1994)/22</t>
  </si>
  <si>
    <t>Juniors 20-23 (11.02.1993)/22</t>
  </si>
  <si>
    <t>Juniors 20-23 (15.08.1992)/23</t>
  </si>
  <si>
    <t>Juniors 20-23 (24.02.1995)/21</t>
  </si>
  <si>
    <t>Juniors 20-23 (13.09.1993)/22</t>
  </si>
  <si>
    <t>Juniors 20-23 (26.05.1992)/23</t>
  </si>
  <si>
    <t>Закиров Е.</t>
  </si>
  <si>
    <t>Juniors 20-23 (11.02.1995)/21</t>
  </si>
  <si>
    <t>Кубок России по пауэрлифтингу и его отдельным движениям, народному жиму                                              и пауэрспорту по версии GPA/IPO и «Союз пауэрлифтеров России»                                                                                                                                           Пауэрспорт 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</si>
  <si>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   и пауэрспорту по версии GPA/IPO и «Союз пауэрлифтеров России»                                                                                                                                                     Народный жим (1 вес)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</si>
  <si>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и пауэрспорту по версии GPA/IPO и «Союз пауэрлифтеров России»                                                                                                                                                     Народный жим (1 вес) 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</si>
  <si>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                                                                                                                                                  Становая тяга в однослойной экипировке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</si>
  <si>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                                                                                                                                                  Становая тяга в однослойной экипировке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</si>
  <si>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                                                                                                                                                  Становая тяга без экипировки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</si>
  <si>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                                                                                                                                                  Становая тяга без экипировки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</si>
  <si>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                                                                                                                                                     Жим лежа  в однослойной экипировке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</si>
  <si>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России»"                                                                                                                                                      Жим лежа в soft экипировке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</si>
  <si>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и пауэрспорту по версии GPA/IPO и «Союз пауэрлифтеров России»                                                                                                                                                  Жим лежа в soft экипировке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</si>
  <si>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и пауэрспорту по версии GPA/IPO и «Союз пауэрлифтеров России»                                                                                                                                                     Жим лежа ПОДА без экипировки 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</si>
  <si>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и пауэрспорту по версии GPA/IPO и «Союз пауэрлифтеров России»                                                                                                                                                     Жим лежа без экипировки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</si>
  <si>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     и пауэрспорту по версии GPA/IPO и «Союз пауэрлифтеров России»                                                                                                                                                     Жим лежа без экипировки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</si>
  <si>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      и пауэрспорту по версии GPA/IPO и «Союз пауэрлифтеров России»                                                                                                                                                       Пауэрлифтинг в однослойной экипировке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</si>
  <si>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            и пауэрспорту по версии GPA/IPO и «Союз пауэрлифтеров России»                                                                                                                                                       Пауэрлифтинг в однослойной экипировке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</si>
  <si>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                        и пауэрспорту по версии GPA/IPO и «Союз пауэрлифтеров России»                                                                                                                                                    Пауэрлифтинг без экипировки в коленных бинтах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</si>
  <si>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          и пауэрспорту по версии GPA/IPO и «Союз пауэрлифтеров России»                                                                                                                                                    Пауэрлифтинг без экипировки 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</si>
  <si>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                                           и пауэрспорту по версии GPA/IPO и «Союз пауэрлифтеров России»                                                                                                                                                    Пауэрлифтинг без экипировки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</si>
  <si>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                                                                                                                                                  Присед без экипировки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</si>
  <si>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                                                                                                                                                  Присед без экипировки ДК                                                                                                                                                                    г. Томск, 02-03 апреля 2016 года</t>
  </si>
  <si>
    <t>Кубок России по пауэрлифтингу и его отдельным движениям, народному жиму и пауэрспорту по версии GPA/IPO и «Союз пауэрлифтеров России»                                                                                                                                                  Присед в бинтах ДК                                                                                                                                                                   г. Томск, 02-03 апреля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</si>
</sst>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4" fontId="6" fillId="0" borderId="6" xfId="0" applyNumberFormat="1" applyFont="1" applyFill="1" applyBorder="1" applyAlignment="1">
      <alignment horizontal="left" vertical="center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14" fontId="8" fillId="0" borderId="6" xfId="0" applyNumberFormat="1" applyFont="1" applyFill="1" applyBorder="1" applyAlignment="1">
      <alignment horizontal="left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2" fillId="0" borderId="6" xfId="0" applyFont="1" applyFill="1" applyBorder="1" applyAlignment="1">
      <alignment horizontal="left" vertical="center"/>
    </xf>
    <xf numFmtId="164" fontId="12" fillId="0" borderId="6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left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6" fillId="0" borderId="6" xfId="0" applyFont="1" applyFill="1" applyBorder="1"/>
    <xf numFmtId="14" fontId="6" fillId="0" borderId="6" xfId="0" applyNumberFormat="1" applyFont="1" applyFill="1" applyBorder="1" applyAlignment="1">
      <alignment horizontal="left"/>
    </xf>
    <xf numFmtId="14" fontId="8" fillId="0" borderId="6" xfId="0" applyNumberFormat="1" applyFont="1" applyFill="1" applyBorder="1" applyAlignment="1">
      <alignment horizontal="left"/>
    </xf>
    <xf numFmtId="165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A3" workbookViewId="0">
      <selection activeCell="E43" sqref="E43"/>
    </sheetView>
  </sheetViews>
  <sheetFormatPr baseColWidth="10" defaultColWidth="30.5" defaultRowHeight="14" x14ac:dyDescent="0"/>
  <cols>
    <col min="1" max="1" width="7.5" style="59" bestFit="1" customWidth="1"/>
    <col min="2" max="2" width="20" style="3" customWidth="1"/>
    <col min="3" max="3" width="26.5" style="3" customWidth="1"/>
    <col min="4" max="4" width="8.6640625" style="2" customWidth="1"/>
    <col min="5" max="5" width="10.6640625" style="2" customWidth="1"/>
    <col min="6" max="6" width="18" style="3" customWidth="1"/>
    <col min="7" max="7" width="34" style="3" bestFit="1" customWidth="1"/>
    <col min="8" max="8" width="5.83203125" style="2" customWidth="1"/>
    <col min="9" max="9" width="5.6640625" style="2" customWidth="1"/>
    <col min="10" max="10" width="6.5" style="2" customWidth="1"/>
    <col min="11" max="11" width="4.83203125" style="2" customWidth="1"/>
    <col min="12" max="12" width="7.6640625" style="2" hidden="1" customWidth="1"/>
    <col min="13" max="13" width="6.5" style="2" customWidth="1"/>
    <col min="14" max="14" width="5.5" style="2" customWidth="1"/>
    <col min="15" max="15" width="5.83203125" style="2" customWidth="1"/>
    <col min="16" max="16" width="5.1640625" style="2" customWidth="1"/>
    <col min="17" max="17" width="7.6640625" style="2" hidden="1" customWidth="1"/>
    <col min="18" max="18" width="5.5" style="2" customWidth="1"/>
    <col min="19" max="19" width="6" style="2" customWidth="1"/>
    <col min="20" max="20" width="5.5" style="2" customWidth="1"/>
    <col min="21" max="21" width="5.1640625" style="2" customWidth="1"/>
    <col min="22" max="22" width="7.6640625" style="2" hidden="1" customWidth="1"/>
    <col min="23" max="23" width="7.6640625" style="2" customWidth="1"/>
    <col min="24" max="24" width="9.83203125" style="2" customWidth="1"/>
    <col min="25" max="25" width="15.5" style="3" customWidth="1"/>
    <col min="26" max="16384" width="30.5" style="2"/>
  </cols>
  <sheetData>
    <row r="1" spans="1:25" s="1" customFormat="1" ht="183" customHeight="1" thickBot="1">
      <c r="A1" s="55"/>
      <c r="B1" s="79" t="s">
        <v>377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7" customFormat="1" ht="15" customHeight="1">
      <c r="A2" s="99" t="s">
        <v>4</v>
      </c>
      <c r="B2" s="86" t="s">
        <v>0</v>
      </c>
      <c r="C2" s="101" t="s">
        <v>19</v>
      </c>
      <c r="D2" s="101" t="s">
        <v>73</v>
      </c>
      <c r="E2" s="101" t="s">
        <v>39</v>
      </c>
      <c r="F2" s="101" t="s">
        <v>8</v>
      </c>
      <c r="G2" s="86" t="s">
        <v>94</v>
      </c>
      <c r="H2" s="85" t="s">
        <v>3</v>
      </c>
      <c r="I2" s="85"/>
      <c r="J2" s="85"/>
      <c r="K2" s="85"/>
      <c r="L2" s="85"/>
      <c r="M2" s="85" t="s">
        <v>59</v>
      </c>
      <c r="N2" s="85"/>
      <c r="O2" s="85"/>
      <c r="P2" s="85"/>
      <c r="Q2" s="85"/>
      <c r="R2" s="85" t="s">
        <v>15</v>
      </c>
      <c r="S2" s="85"/>
      <c r="T2" s="85"/>
      <c r="U2" s="85"/>
      <c r="V2" s="85"/>
      <c r="W2" s="86" t="s">
        <v>1</v>
      </c>
      <c r="X2" s="86" t="s">
        <v>42</v>
      </c>
      <c r="Y2" s="87" t="s">
        <v>7</v>
      </c>
    </row>
    <row r="3" spans="1:25" s="7" customFormat="1" ht="33.75" customHeight="1" thickBot="1">
      <c r="A3" s="104"/>
      <c r="B3" s="89"/>
      <c r="C3" s="107"/>
      <c r="D3" s="107"/>
      <c r="E3" s="107"/>
      <c r="F3" s="107"/>
      <c r="G3" s="89"/>
      <c r="H3" s="88">
        <v>1</v>
      </c>
      <c r="I3" s="88">
        <v>2</v>
      </c>
      <c r="J3" s="88">
        <v>3</v>
      </c>
      <c r="K3" s="88" t="s">
        <v>40</v>
      </c>
      <c r="L3" s="88" t="s">
        <v>58</v>
      </c>
      <c r="M3" s="88">
        <v>1</v>
      </c>
      <c r="N3" s="88">
        <v>2</v>
      </c>
      <c r="O3" s="88">
        <v>3</v>
      </c>
      <c r="P3" s="88" t="s">
        <v>40</v>
      </c>
      <c r="Q3" s="88" t="s">
        <v>58</v>
      </c>
      <c r="R3" s="88">
        <v>1</v>
      </c>
      <c r="S3" s="88">
        <v>2</v>
      </c>
      <c r="T3" s="88">
        <v>3</v>
      </c>
      <c r="U3" s="88" t="s">
        <v>40</v>
      </c>
      <c r="V3" s="88" t="s">
        <v>58</v>
      </c>
      <c r="W3" s="89"/>
      <c r="X3" s="89"/>
      <c r="Y3" s="90"/>
    </row>
    <row r="4" spans="1:25" s="7" customFormat="1" ht="13">
      <c r="A4" s="114" t="s">
        <v>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5"/>
    </row>
    <row r="5" spans="1:25">
      <c r="A5" s="28"/>
      <c r="B5" s="20" t="s">
        <v>287</v>
      </c>
      <c r="C5" s="13" t="s">
        <v>288</v>
      </c>
      <c r="D5" s="11">
        <v>66.8</v>
      </c>
      <c r="E5" s="11">
        <v>1.2472000000000001</v>
      </c>
      <c r="F5" s="12" t="s">
        <v>74</v>
      </c>
      <c r="G5" s="12" t="s">
        <v>36</v>
      </c>
      <c r="H5" s="23">
        <v>115</v>
      </c>
      <c r="I5" s="23">
        <v>125</v>
      </c>
      <c r="J5" s="23">
        <v>130</v>
      </c>
      <c r="K5" s="30"/>
      <c r="L5" s="24">
        <f>MAX(H5:J5)</f>
        <v>130</v>
      </c>
      <c r="M5" s="24"/>
      <c r="N5" s="23"/>
      <c r="O5" s="24"/>
      <c r="P5" s="30"/>
      <c r="Q5" s="24"/>
      <c r="R5" s="24"/>
      <c r="S5" s="24"/>
      <c r="T5" s="24"/>
      <c r="U5" s="24"/>
      <c r="V5" s="24"/>
      <c r="W5" s="58">
        <v>0</v>
      </c>
      <c r="X5" s="28">
        <f>W5*E5</f>
        <v>0</v>
      </c>
      <c r="Y5" s="12" t="s">
        <v>98</v>
      </c>
    </row>
    <row r="6" spans="1:25" s="7" customFormat="1" ht="13">
      <c r="A6" s="114" t="s">
        <v>52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5"/>
    </row>
    <row r="7" spans="1:25">
      <c r="A7" s="28">
        <v>1</v>
      </c>
      <c r="B7" s="20" t="s">
        <v>279</v>
      </c>
      <c r="C7" s="13" t="s">
        <v>280</v>
      </c>
      <c r="D7" s="11">
        <v>73.599999999999994</v>
      </c>
      <c r="E7" s="11">
        <v>1.1372</v>
      </c>
      <c r="F7" s="12" t="s">
        <v>132</v>
      </c>
      <c r="G7" s="12" t="s">
        <v>134</v>
      </c>
      <c r="H7" s="22">
        <v>250</v>
      </c>
      <c r="I7" s="22">
        <v>265</v>
      </c>
      <c r="J7" s="22">
        <v>275</v>
      </c>
      <c r="K7" s="30"/>
      <c r="L7" s="24">
        <f>MAX(H7:J7)</f>
        <v>275</v>
      </c>
      <c r="M7" s="23">
        <v>157.5</v>
      </c>
      <c r="N7" s="22">
        <v>157.5</v>
      </c>
      <c r="O7" s="22">
        <v>167.5</v>
      </c>
      <c r="P7" s="30"/>
      <c r="Q7" s="24">
        <f>MAX(M7:O7)</f>
        <v>167.5</v>
      </c>
      <c r="R7" s="22">
        <v>210</v>
      </c>
      <c r="S7" s="23">
        <v>225</v>
      </c>
      <c r="T7" s="23">
        <v>225</v>
      </c>
      <c r="U7" s="24"/>
      <c r="V7" s="24">
        <f>MAX(R7:T7)</f>
        <v>225</v>
      </c>
      <c r="W7" s="24">
        <f>R7+O7+J7</f>
        <v>652.5</v>
      </c>
      <c r="X7" s="28">
        <f>W7*E7</f>
        <v>742.02300000000002</v>
      </c>
      <c r="Y7" s="12" t="s">
        <v>133</v>
      </c>
    </row>
  </sheetData>
  <mergeCells count="16">
    <mergeCell ref="A6:Y6"/>
    <mergeCell ref="B1:Y1"/>
    <mergeCell ref="A2:A3"/>
    <mergeCell ref="B2:B3"/>
    <mergeCell ref="C2:C3"/>
    <mergeCell ref="D2:D3"/>
    <mergeCell ref="E2:E3"/>
    <mergeCell ref="F2:F3"/>
    <mergeCell ref="G2:G3"/>
    <mergeCell ref="H2:L2"/>
    <mergeCell ref="M2:Q2"/>
    <mergeCell ref="A4:Y4"/>
    <mergeCell ref="R2:V2"/>
    <mergeCell ref="W2:W3"/>
    <mergeCell ref="X2:X3"/>
    <mergeCell ref="Y2:Y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F16" sqref="F16"/>
    </sheetView>
  </sheetViews>
  <sheetFormatPr baseColWidth="10" defaultColWidth="30.5" defaultRowHeight="13" x14ac:dyDescent="0"/>
  <cols>
    <col min="1" max="1" width="7.6640625" style="7" bestFit="1" customWidth="1"/>
    <col min="2" max="2" width="23.6640625" style="6" customWidth="1"/>
    <col min="3" max="3" width="29.83203125" style="6" customWidth="1"/>
    <col min="4" max="4" width="11" style="5" customWidth="1"/>
    <col min="5" max="5" width="13.33203125" style="5" customWidth="1"/>
    <col min="6" max="6" width="18.83203125" style="6" bestFit="1" customWidth="1"/>
    <col min="7" max="7" width="34" style="6" bestFit="1" customWidth="1"/>
    <col min="8" max="9" width="6.5" style="5" bestFit="1" customWidth="1"/>
    <col min="10" max="11" width="6.5" style="5" customWidth="1"/>
    <col min="12" max="12" width="10.83203125" style="5" customWidth="1"/>
    <col min="13" max="13" width="10.6640625" style="5" bestFit="1" customWidth="1"/>
    <col min="14" max="14" width="17.83203125" style="6" customWidth="1"/>
    <col min="15" max="16384" width="30.5" style="5"/>
  </cols>
  <sheetData>
    <row r="1" spans="1:14" s="4" customFormat="1" ht="177" customHeight="1" thickBot="1">
      <c r="A1" s="55"/>
      <c r="B1" s="79" t="s">
        <v>374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1" t="s">
        <v>73</v>
      </c>
      <c r="E2" s="101" t="s">
        <v>39</v>
      </c>
      <c r="F2" s="101" t="s">
        <v>8</v>
      </c>
      <c r="G2" s="86" t="s">
        <v>94</v>
      </c>
      <c r="H2" s="85" t="s">
        <v>2</v>
      </c>
      <c r="I2" s="85"/>
      <c r="J2" s="85"/>
      <c r="K2" s="85"/>
      <c r="L2" s="86" t="s">
        <v>41</v>
      </c>
      <c r="M2" s="86" t="s">
        <v>42</v>
      </c>
      <c r="N2" s="87" t="s">
        <v>7</v>
      </c>
    </row>
    <row r="3" spans="1:14" s="7" customFormat="1" ht="33.75" customHeight="1" thickBot="1">
      <c r="A3" s="104"/>
      <c r="B3" s="89"/>
      <c r="C3" s="78"/>
      <c r="D3" s="107"/>
      <c r="E3" s="107"/>
      <c r="F3" s="107"/>
      <c r="G3" s="89"/>
      <c r="H3" s="88">
        <v>1</v>
      </c>
      <c r="I3" s="88">
        <v>2</v>
      </c>
      <c r="J3" s="88">
        <v>3</v>
      </c>
      <c r="K3" s="88" t="s">
        <v>40</v>
      </c>
      <c r="L3" s="89"/>
      <c r="M3" s="89"/>
      <c r="N3" s="90"/>
    </row>
    <row r="4" spans="1:14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s="19" customFormat="1" ht="12">
      <c r="A5" s="17">
        <v>1</v>
      </c>
      <c r="B5" s="20" t="s">
        <v>247</v>
      </c>
      <c r="C5" s="13" t="s">
        <v>248</v>
      </c>
      <c r="D5" s="14">
        <v>72.2</v>
      </c>
      <c r="E5" s="11">
        <v>1.1612</v>
      </c>
      <c r="F5" s="15" t="s">
        <v>74</v>
      </c>
      <c r="G5" s="12" t="s">
        <v>38</v>
      </c>
      <c r="H5" s="22">
        <v>95</v>
      </c>
      <c r="I5" s="23">
        <v>100</v>
      </c>
      <c r="J5" s="22">
        <v>100</v>
      </c>
      <c r="K5" s="17"/>
      <c r="L5" s="24">
        <v>100</v>
      </c>
      <c r="M5" s="17">
        <f>L5*E5</f>
        <v>116.12</v>
      </c>
      <c r="N5" s="12" t="s">
        <v>249</v>
      </c>
    </row>
    <row r="6" spans="1:14" s="19" customFormat="1" ht="12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s="19" customFormat="1" ht="12">
      <c r="A7" s="17">
        <v>1</v>
      </c>
      <c r="B7" s="45" t="s">
        <v>75</v>
      </c>
      <c r="C7" s="13" t="s">
        <v>357</v>
      </c>
      <c r="D7" s="11">
        <v>74.95</v>
      </c>
      <c r="E7" s="11">
        <v>1.1194</v>
      </c>
      <c r="F7" s="15" t="s">
        <v>10</v>
      </c>
      <c r="G7" s="12" t="s">
        <v>38</v>
      </c>
      <c r="H7" s="16">
        <v>142.5</v>
      </c>
      <c r="I7" s="23">
        <v>150</v>
      </c>
      <c r="J7" s="23">
        <v>155</v>
      </c>
      <c r="K7" s="17"/>
      <c r="L7" s="24">
        <v>142.5</v>
      </c>
      <c r="M7" s="17">
        <f>L7*E7</f>
        <v>159.5145</v>
      </c>
      <c r="N7" s="12" t="s">
        <v>11</v>
      </c>
    </row>
    <row r="8" spans="1:14" s="19" customFormat="1" ht="12">
      <c r="A8" s="17">
        <v>1</v>
      </c>
      <c r="B8" s="45" t="s">
        <v>76</v>
      </c>
      <c r="C8" s="13" t="s">
        <v>21</v>
      </c>
      <c r="D8" s="11">
        <v>74.95</v>
      </c>
      <c r="E8" s="11">
        <v>1.1194</v>
      </c>
      <c r="F8" s="15" t="s">
        <v>10</v>
      </c>
      <c r="G8" s="12" t="s">
        <v>38</v>
      </c>
      <c r="H8" s="16">
        <v>142.5</v>
      </c>
      <c r="I8" s="23">
        <v>150</v>
      </c>
      <c r="J8" s="23">
        <v>155</v>
      </c>
      <c r="K8" s="17"/>
      <c r="L8" s="24">
        <v>142.5</v>
      </c>
      <c r="M8" s="17">
        <f>L8*E8</f>
        <v>159.5145</v>
      </c>
      <c r="N8" s="12" t="s">
        <v>11</v>
      </c>
    </row>
    <row r="9" spans="1:14" s="19" customFormat="1" ht="12">
      <c r="A9" s="17">
        <v>1</v>
      </c>
      <c r="B9" s="45" t="s">
        <v>256</v>
      </c>
      <c r="C9" s="13" t="s">
        <v>257</v>
      </c>
      <c r="D9" s="11">
        <v>72.400000000000006</v>
      </c>
      <c r="E9" s="11">
        <v>1.1644000000000001</v>
      </c>
      <c r="F9" s="15" t="s">
        <v>74</v>
      </c>
      <c r="G9" s="12" t="s">
        <v>36</v>
      </c>
      <c r="H9" s="22">
        <v>100</v>
      </c>
      <c r="I9" s="22">
        <v>105</v>
      </c>
      <c r="J9" s="25">
        <v>107.5</v>
      </c>
      <c r="K9" s="17"/>
      <c r="L9" s="24">
        <v>105</v>
      </c>
      <c r="M9" s="17">
        <f>L9*E9</f>
        <v>122.26200000000001</v>
      </c>
      <c r="N9" s="12" t="s">
        <v>258</v>
      </c>
    </row>
    <row r="10" spans="1:14" s="7" customFormat="1" ht="14" customHeight="1">
      <c r="A10" s="92" t="s">
        <v>45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>
      <c r="A11" s="17">
        <v>1</v>
      </c>
      <c r="B11" s="20" t="s">
        <v>229</v>
      </c>
      <c r="C11" s="13" t="s">
        <v>230</v>
      </c>
      <c r="D11" s="14">
        <v>81.7</v>
      </c>
      <c r="E11" s="11">
        <v>1.0384</v>
      </c>
      <c r="F11" s="45" t="s">
        <v>231</v>
      </c>
      <c r="G11" s="12" t="s">
        <v>38</v>
      </c>
      <c r="H11" s="22">
        <v>135</v>
      </c>
      <c r="I11" s="22">
        <v>150</v>
      </c>
      <c r="J11" s="23">
        <v>160</v>
      </c>
      <c r="K11" s="29"/>
      <c r="L11" s="24">
        <v>150</v>
      </c>
      <c r="M11" s="28">
        <f>L11*E11</f>
        <v>155.76</v>
      </c>
      <c r="N11" s="15" t="s">
        <v>232</v>
      </c>
    </row>
    <row r="12" spans="1:14">
      <c r="A12" s="17">
        <v>1</v>
      </c>
      <c r="B12" s="20" t="s">
        <v>223</v>
      </c>
      <c r="C12" s="13" t="s">
        <v>224</v>
      </c>
      <c r="D12" s="14">
        <v>82.5</v>
      </c>
      <c r="E12" s="11">
        <v>1.0289999999999999</v>
      </c>
      <c r="F12" s="45" t="s">
        <v>10</v>
      </c>
      <c r="G12" s="12" t="s">
        <v>100</v>
      </c>
      <c r="H12" s="22">
        <v>150</v>
      </c>
      <c r="I12" s="23">
        <v>160</v>
      </c>
      <c r="J12" s="23">
        <v>160</v>
      </c>
      <c r="K12" s="29"/>
      <c r="L12" s="24">
        <v>150</v>
      </c>
      <c r="M12" s="28">
        <f>L12*E12</f>
        <v>154.35</v>
      </c>
      <c r="N12" s="15" t="s">
        <v>225</v>
      </c>
    </row>
    <row r="13" spans="1:14">
      <c r="A13" s="17">
        <v>2</v>
      </c>
      <c r="B13" s="20" t="s">
        <v>233</v>
      </c>
      <c r="C13" s="13" t="s">
        <v>234</v>
      </c>
      <c r="D13" s="14">
        <v>82</v>
      </c>
      <c r="E13" s="11">
        <v>1.034</v>
      </c>
      <c r="F13" s="45" t="s">
        <v>74</v>
      </c>
      <c r="G13" s="12" t="s">
        <v>36</v>
      </c>
      <c r="H13" s="22">
        <v>135</v>
      </c>
      <c r="I13" s="22">
        <v>142.5</v>
      </c>
      <c r="J13" s="23">
        <v>150</v>
      </c>
      <c r="K13" s="29"/>
      <c r="L13" s="24">
        <v>142.5</v>
      </c>
      <c r="M13" s="28">
        <f>L13*E13</f>
        <v>147.345</v>
      </c>
      <c r="N13" s="15" t="s">
        <v>98</v>
      </c>
    </row>
    <row r="14" spans="1:14">
      <c r="A14" s="17">
        <v>3</v>
      </c>
      <c r="B14" s="20" t="s">
        <v>262</v>
      </c>
      <c r="C14" s="13" t="s">
        <v>263</v>
      </c>
      <c r="D14" s="14">
        <v>75.349999999999994</v>
      </c>
      <c r="E14" s="11">
        <v>1.1115999999999999</v>
      </c>
      <c r="F14" s="45" t="s">
        <v>221</v>
      </c>
      <c r="G14" s="12" t="s">
        <v>261</v>
      </c>
      <c r="H14" s="22">
        <v>110</v>
      </c>
      <c r="I14" s="22">
        <v>115</v>
      </c>
      <c r="J14" s="22">
        <v>120</v>
      </c>
      <c r="K14" s="29"/>
      <c r="L14" s="24">
        <v>120</v>
      </c>
      <c r="M14" s="28">
        <f>L14*E14</f>
        <v>133.392</v>
      </c>
      <c r="N14" s="15" t="s">
        <v>264</v>
      </c>
    </row>
    <row r="15" spans="1:14" s="7" customFormat="1" ht="13" customHeight="1">
      <c r="A15" s="92" t="s">
        <v>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>
      <c r="A16" s="17">
        <v>1</v>
      </c>
      <c r="B16" s="20" t="s">
        <v>220</v>
      </c>
      <c r="C16" s="13" t="s">
        <v>22</v>
      </c>
      <c r="D16" s="14">
        <v>87.85</v>
      </c>
      <c r="E16" s="11">
        <v>0.90720000000000001</v>
      </c>
      <c r="F16" s="45" t="s">
        <v>129</v>
      </c>
      <c r="G16" s="12" t="s">
        <v>36</v>
      </c>
      <c r="H16" s="22">
        <v>232.5</v>
      </c>
      <c r="I16" s="22">
        <v>235</v>
      </c>
      <c r="J16" s="23">
        <v>240</v>
      </c>
      <c r="K16" s="29"/>
      <c r="L16" s="24">
        <v>235</v>
      </c>
      <c r="M16" s="28">
        <f t="shared" ref="M16:M21" si="0">L16*E16</f>
        <v>213.19200000000001</v>
      </c>
      <c r="N16" s="15" t="s">
        <v>222</v>
      </c>
    </row>
    <row r="17" spans="1:14">
      <c r="A17" s="17">
        <v>2</v>
      </c>
      <c r="B17" s="20" t="s">
        <v>259</v>
      </c>
      <c r="C17" s="13" t="s">
        <v>260</v>
      </c>
      <c r="D17" s="14">
        <v>89.2</v>
      </c>
      <c r="E17" s="11">
        <v>0.97560000000000002</v>
      </c>
      <c r="F17" s="45" t="s">
        <v>221</v>
      </c>
      <c r="G17" s="12" t="s">
        <v>261</v>
      </c>
      <c r="H17" s="22">
        <v>195</v>
      </c>
      <c r="I17" s="22">
        <v>205</v>
      </c>
      <c r="J17" s="22">
        <v>212.5</v>
      </c>
      <c r="K17" s="29"/>
      <c r="L17" s="24">
        <v>212.5</v>
      </c>
      <c r="M17" s="28">
        <f>L17*E17</f>
        <v>207.315</v>
      </c>
      <c r="N17" s="15" t="s">
        <v>11</v>
      </c>
    </row>
    <row r="18" spans="1:14" s="19" customFormat="1" ht="12">
      <c r="A18" s="17">
        <v>3</v>
      </c>
      <c r="B18" s="20" t="s">
        <v>334</v>
      </c>
      <c r="C18" s="13" t="s">
        <v>335</v>
      </c>
      <c r="D18" s="14">
        <v>88.5</v>
      </c>
      <c r="E18" s="11">
        <v>0.9778</v>
      </c>
      <c r="F18" s="15" t="s">
        <v>221</v>
      </c>
      <c r="G18" s="12" t="s">
        <v>69</v>
      </c>
      <c r="H18" s="22">
        <v>170</v>
      </c>
      <c r="I18" s="22">
        <v>175</v>
      </c>
      <c r="J18" s="22">
        <v>180</v>
      </c>
      <c r="K18" s="24"/>
      <c r="L18" s="24">
        <v>180</v>
      </c>
      <c r="M18" s="24">
        <f>L18*E18</f>
        <v>176.00399999999999</v>
      </c>
      <c r="N18" s="12" t="s">
        <v>299</v>
      </c>
    </row>
    <row r="19" spans="1:14">
      <c r="A19" s="17">
        <v>1</v>
      </c>
      <c r="B19" s="20" t="s">
        <v>246</v>
      </c>
      <c r="C19" s="13" t="s">
        <v>358</v>
      </c>
      <c r="D19" s="14">
        <v>87.35</v>
      </c>
      <c r="E19" s="11">
        <v>0.98740000000000006</v>
      </c>
      <c r="F19" s="45" t="s">
        <v>132</v>
      </c>
      <c r="G19" s="12" t="s">
        <v>134</v>
      </c>
      <c r="H19" s="22">
        <v>115</v>
      </c>
      <c r="I19" s="22">
        <v>125</v>
      </c>
      <c r="J19" s="23">
        <v>130</v>
      </c>
      <c r="K19" s="29"/>
      <c r="L19" s="24">
        <v>125</v>
      </c>
      <c r="M19" s="28">
        <f t="shared" si="0"/>
        <v>123.42500000000001</v>
      </c>
      <c r="N19" s="15" t="s">
        <v>166</v>
      </c>
    </row>
    <row r="20" spans="1:14">
      <c r="A20" s="17">
        <v>1</v>
      </c>
      <c r="B20" s="20" t="s">
        <v>250</v>
      </c>
      <c r="C20" s="13" t="s">
        <v>251</v>
      </c>
      <c r="D20" s="14">
        <v>85.8</v>
      </c>
      <c r="E20" s="11">
        <v>0.99839999999999995</v>
      </c>
      <c r="F20" s="45" t="s">
        <v>74</v>
      </c>
      <c r="G20" s="12" t="s">
        <v>38</v>
      </c>
      <c r="H20" s="22">
        <v>180</v>
      </c>
      <c r="I20" s="22">
        <v>185</v>
      </c>
      <c r="J20" s="22">
        <v>190</v>
      </c>
      <c r="K20" s="29"/>
      <c r="L20" s="24">
        <v>190</v>
      </c>
      <c r="M20" s="28">
        <f t="shared" si="0"/>
        <v>189.696</v>
      </c>
      <c r="N20" s="15" t="s">
        <v>252</v>
      </c>
    </row>
    <row r="21" spans="1:14">
      <c r="A21" s="17">
        <v>1</v>
      </c>
      <c r="B21" s="20" t="s">
        <v>253</v>
      </c>
      <c r="C21" s="13" t="s">
        <v>254</v>
      </c>
      <c r="D21" s="14">
        <v>88.9</v>
      </c>
      <c r="E21" s="11">
        <v>0.97719999999999996</v>
      </c>
      <c r="F21" s="45" t="s">
        <v>74</v>
      </c>
      <c r="G21" s="12" t="s">
        <v>255</v>
      </c>
      <c r="H21" s="22">
        <v>152.5</v>
      </c>
      <c r="I21" s="22">
        <v>155</v>
      </c>
      <c r="J21" s="23">
        <v>157.5</v>
      </c>
      <c r="K21" s="29"/>
      <c r="L21" s="24">
        <v>155</v>
      </c>
      <c r="M21" s="28">
        <f t="shared" si="0"/>
        <v>151.46599999999998</v>
      </c>
      <c r="N21" s="15" t="s">
        <v>11</v>
      </c>
    </row>
    <row r="22" spans="1:14" s="19" customFormat="1" ht="12">
      <c r="A22" s="93" t="s">
        <v>47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s="19" customFormat="1" ht="12">
      <c r="A23" s="17">
        <v>1</v>
      </c>
      <c r="B23" s="20" t="s">
        <v>236</v>
      </c>
      <c r="C23" s="13" t="s">
        <v>32</v>
      </c>
      <c r="D23" s="14">
        <v>93.7</v>
      </c>
      <c r="E23" s="11">
        <v>0.94479999999999997</v>
      </c>
      <c r="F23" s="15" t="s">
        <v>74</v>
      </c>
      <c r="G23" s="12" t="s">
        <v>36</v>
      </c>
      <c r="H23" s="22">
        <v>145</v>
      </c>
      <c r="I23" s="22">
        <v>150</v>
      </c>
      <c r="J23" s="25">
        <v>155</v>
      </c>
      <c r="K23" s="17"/>
      <c r="L23" s="24">
        <v>150</v>
      </c>
      <c r="M23" s="17">
        <f>L23*E23</f>
        <v>141.72</v>
      </c>
      <c r="N23" s="12" t="s">
        <v>11</v>
      </c>
    </row>
    <row r="24" spans="1:14" s="19" customFormat="1" ht="12">
      <c r="A24" s="17">
        <v>1</v>
      </c>
      <c r="B24" s="20" t="s">
        <v>265</v>
      </c>
      <c r="C24" s="13" t="s">
        <v>266</v>
      </c>
      <c r="D24" s="14">
        <v>98.5</v>
      </c>
      <c r="E24" s="11">
        <v>0.92100000000000004</v>
      </c>
      <c r="F24" s="15" t="s">
        <v>74</v>
      </c>
      <c r="G24" s="12" t="s">
        <v>134</v>
      </c>
      <c r="H24" s="22">
        <v>150</v>
      </c>
      <c r="I24" s="22">
        <v>155</v>
      </c>
      <c r="J24" s="25">
        <v>160</v>
      </c>
      <c r="K24" s="17"/>
      <c r="L24" s="24">
        <v>155</v>
      </c>
      <c r="M24" s="17">
        <f>L24*E24</f>
        <v>142.755</v>
      </c>
      <c r="N24" s="12" t="s">
        <v>267</v>
      </c>
    </row>
    <row r="25" spans="1:14" s="19" customFormat="1" ht="12">
      <c r="A25" s="17">
        <v>1</v>
      </c>
      <c r="B25" s="45" t="s">
        <v>78</v>
      </c>
      <c r="C25" s="13" t="s">
        <v>24</v>
      </c>
      <c r="D25" s="14">
        <v>99.7</v>
      </c>
      <c r="E25" s="11">
        <v>0.91679999999999995</v>
      </c>
      <c r="F25" s="15" t="s">
        <v>10</v>
      </c>
      <c r="G25" s="12" t="s">
        <v>36</v>
      </c>
      <c r="H25" s="22">
        <v>215</v>
      </c>
      <c r="I25" s="22">
        <v>225</v>
      </c>
      <c r="J25" s="22">
        <v>230</v>
      </c>
      <c r="K25" s="17"/>
      <c r="L25" s="24">
        <v>230</v>
      </c>
      <c r="M25" s="17">
        <f>L25*E25</f>
        <v>210.86399999999998</v>
      </c>
      <c r="N25" s="12" t="s">
        <v>11</v>
      </c>
    </row>
    <row r="26" spans="1:14" s="19" customFormat="1" ht="12">
      <c r="A26" s="17">
        <v>2</v>
      </c>
      <c r="B26" s="20" t="s">
        <v>79</v>
      </c>
      <c r="C26" s="21" t="s">
        <v>25</v>
      </c>
      <c r="D26" s="11">
        <v>100</v>
      </c>
      <c r="E26" s="11">
        <v>0.91500000000000004</v>
      </c>
      <c r="F26" s="15" t="s">
        <v>74</v>
      </c>
      <c r="G26" s="12" t="s">
        <v>36</v>
      </c>
      <c r="H26" s="22">
        <v>160</v>
      </c>
      <c r="I26" s="23">
        <v>165</v>
      </c>
      <c r="J26" s="23">
        <v>165</v>
      </c>
      <c r="K26" s="17"/>
      <c r="L26" s="24">
        <v>160</v>
      </c>
      <c r="M26" s="17">
        <f>L26*E26</f>
        <v>146.4</v>
      </c>
      <c r="N26" s="12" t="s">
        <v>83</v>
      </c>
    </row>
    <row r="27" spans="1:14" s="19" customFormat="1" ht="12">
      <c r="A27" s="93" t="s">
        <v>48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19" customFormat="1" ht="12">
      <c r="A28" s="17">
        <v>1</v>
      </c>
      <c r="B28" s="20" t="s">
        <v>80</v>
      </c>
      <c r="C28" s="13" t="s">
        <v>359</v>
      </c>
      <c r="D28" s="11">
        <v>107.3</v>
      </c>
      <c r="E28" s="11">
        <v>0.89119999999999999</v>
      </c>
      <c r="F28" s="15" t="s">
        <v>74</v>
      </c>
      <c r="G28" s="12" t="s">
        <v>36</v>
      </c>
      <c r="H28" s="22">
        <v>180</v>
      </c>
      <c r="I28" s="27" t="s">
        <v>228</v>
      </c>
      <c r="J28" s="27" t="s">
        <v>228</v>
      </c>
      <c r="K28" s="17"/>
      <c r="L28" s="24">
        <v>180</v>
      </c>
      <c r="M28" s="17">
        <f>L28*E28</f>
        <v>160.416</v>
      </c>
      <c r="N28" s="12" t="s">
        <v>11</v>
      </c>
    </row>
    <row r="29" spans="1:14" s="19" customFormat="1" ht="12">
      <c r="A29" s="17">
        <v>1</v>
      </c>
      <c r="B29" s="20" t="s">
        <v>237</v>
      </c>
      <c r="C29" s="13" t="s">
        <v>238</v>
      </c>
      <c r="D29" s="11">
        <v>109.25</v>
      </c>
      <c r="E29" s="11">
        <v>0.88700000000000001</v>
      </c>
      <c r="F29" s="15" t="s">
        <v>10</v>
      </c>
      <c r="G29" s="12" t="s">
        <v>69</v>
      </c>
      <c r="H29" s="22">
        <v>195</v>
      </c>
      <c r="I29" s="27">
        <v>205</v>
      </c>
      <c r="J29" s="22">
        <v>205</v>
      </c>
      <c r="K29" s="17"/>
      <c r="L29" s="24">
        <v>205</v>
      </c>
      <c r="M29" s="17">
        <f>L29*E29</f>
        <v>181.83500000000001</v>
      </c>
      <c r="N29" s="12" t="s">
        <v>11</v>
      </c>
    </row>
    <row r="30" spans="1:14" s="19" customFormat="1" ht="12">
      <c r="A30" s="28">
        <v>2</v>
      </c>
      <c r="B30" s="45" t="s">
        <v>81</v>
      </c>
      <c r="C30" s="13" t="s">
        <v>26</v>
      </c>
      <c r="D30" s="18">
        <v>108.1</v>
      </c>
      <c r="E30" s="18">
        <v>0.88939999999999997</v>
      </c>
      <c r="F30" s="15" t="s">
        <v>199</v>
      </c>
      <c r="G30" s="12" t="s">
        <v>36</v>
      </c>
      <c r="H30" s="26">
        <v>180</v>
      </c>
      <c r="I30" s="26">
        <v>192.5</v>
      </c>
      <c r="J30" s="27"/>
      <c r="K30" s="28"/>
      <c r="L30" s="24">
        <v>192.5</v>
      </c>
      <c r="M30" s="17">
        <f>L30*E30</f>
        <v>171.20949999999999</v>
      </c>
      <c r="N30" s="12" t="s">
        <v>11</v>
      </c>
    </row>
  </sheetData>
  <mergeCells count="18">
    <mergeCell ref="A4:N4"/>
    <mergeCell ref="A2:A3"/>
    <mergeCell ref="N2:N3"/>
    <mergeCell ref="B1:N1"/>
    <mergeCell ref="D2:D3"/>
    <mergeCell ref="E2:E3"/>
    <mergeCell ref="H2:K2"/>
    <mergeCell ref="L2:L3"/>
    <mergeCell ref="M2:M3"/>
    <mergeCell ref="B2:B3"/>
    <mergeCell ref="C2:C3"/>
    <mergeCell ref="G2:G3"/>
    <mergeCell ref="F2:F3"/>
    <mergeCell ref="A6:N6"/>
    <mergeCell ref="A15:N15"/>
    <mergeCell ref="A22:N22"/>
    <mergeCell ref="A27:N27"/>
    <mergeCell ref="A10:N1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E18" sqref="E18:E19"/>
    </sheetView>
  </sheetViews>
  <sheetFormatPr baseColWidth="10" defaultColWidth="30.5" defaultRowHeight="13" x14ac:dyDescent="0"/>
  <cols>
    <col min="1" max="1" width="7.6640625" style="7" bestFit="1" customWidth="1"/>
    <col min="2" max="2" width="28.5" style="6" customWidth="1"/>
    <col min="3" max="3" width="29.83203125" style="6" customWidth="1"/>
    <col min="4" max="4" width="10" style="10" customWidth="1"/>
    <col min="5" max="5" width="13.33203125" style="5" customWidth="1"/>
    <col min="6" max="6" width="23.33203125" style="6" customWidth="1"/>
    <col min="7" max="7" width="34" style="6" bestFit="1" customWidth="1"/>
    <col min="8" max="9" width="6.5" style="10" bestFit="1" customWidth="1"/>
    <col min="10" max="11" width="6.5" style="10" customWidth="1"/>
    <col min="12" max="12" width="10.83203125" style="10" customWidth="1"/>
    <col min="13" max="13" width="10.6640625" style="10" bestFit="1" customWidth="1"/>
    <col min="14" max="14" width="18.6640625" style="6" customWidth="1"/>
    <col min="15" max="16384" width="30.5" style="5"/>
  </cols>
  <sheetData>
    <row r="1" spans="1:14" s="4" customFormat="1" ht="177" customHeight="1" thickBot="1">
      <c r="A1" s="55"/>
      <c r="B1" s="79" t="s">
        <v>373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2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78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 s="19" customFormat="1" ht="12">
      <c r="A4" s="112" t="s">
        <v>52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s="19" customFormat="1" ht="12">
      <c r="A5" s="17">
        <v>1</v>
      </c>
      <c r="B5" s="20" t="s">
        <v>194</v>
      </c>
      <c r="C5" s="13" t="s">
        <v>349</v>
      </c>
      <c r="D5" s="14">
        <v>69.900000000000006</v>
      </c>
      <c r="E5" s="11">
        <v>1.6060000000000001</v>
      </c>
      <c r="F5" s="15" t="s">
        <v>74</v>
      </c>
      <c r="G5" s="12" t="s">
        <v>36</v>
      </c>
      <c r="H5" s="22">
        <v>70</v>
      </c>
      <c r="I5" s="23">
        <v>80</v>
      </c>
      <c r="J5" s="22">
        <v>80</v>
      </c>
      <c r="K5" s="24"/>
      <c r="L5" s="24">
        <v>80</v>
      </c>
      <c r="M5" s="24">
        <f>L5*E5</f>
        <v>128.48000000000002</v>
      </c>
      <c r="N5" s="12" t="s">
        <v>196</v>
      </c>
    </row>
  </sheetData>
  <mergeCells count="13">
    <mergeCell ref="M2:M3"/>
    <mergeCell ref="N2:N3"/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44" sqref="G44"/>
    </sheetView>
  </sheetViews>
  <sheetFormatPr baseColWidth="10" defaultColWidth="30.5" defaultRowHeight="13" x14ac:dyDescent="0"/>
  <cols>
    <col min="1" max="1" width="7.6640625" style="7" bestFit="1" customWidth="1"/>
    <col min="2" max="2" width="26.83203125" style="6" customWidth="1"/>
    <col min="3" max="3" width="29.83203125" style="6" customWidth="1"/>
    <col min="4" max="4" width="13.33203125" style="5" bestFit="1" customWidth="1"/>
    <col min="5" max="5" width="13.33203125" style="5" customWidth="1"/>
    <col min="6" max="6" width="19.5" style="5" customWidth="1"/>
    <col min="7" max="7" width="34" style="5" bestFit="1" customWidth="1"/>
    <col min="8" max="9" width="6.5" style="5" bestFit="1" customWidth="1"/>
    <col min="10" max="11" width="6.5" style="5" customWidth="1"/>
    <col min="12" max="12" width="10.83203125" style="5" customWidth="1"/>
    <col min="13" max="13" width="10.6640625" style="5" bestFit="1" customWidth="1"/>
    <col min="14" max="14" width="14.6640625" style="6" customWidth="1"/>
    <col min="15" max="16384" width="30.5" style="5"/>
  </cols>
  <sheetData>
    <row r="1" spans="1:14" s="4" customFormat="1" ht="177" customHeight="1" thickBot="1">
      <c r="A1" s="55"/>
      <c r="B1" s="79" t="s">
        <v>372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2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 s="7" customFormat="1">
      <c r="A4" s="111" t="s">
        <v>49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s="7" customFormat="1">
      <c r="A5" s="17">
        <v>1</v>
      </c>
      <c r="B5" s="20" t="s">
        <v>109</v>
      </c>
      <c r="C5" s="21" t="s">
        <v>60</v>
      </c>
      <c r="D5" s="14">
        <v>43.8</v>
      </c>
      <c r="E5" s="11">
        <v>2.6368</v>
      </c>
      <c r="F5" s="15" t="s">
        <v>12</v>
      </c>
      <c r="G5" s="12" t="s">
        <v>36</v>
      </c>
      <c r="H5" s="22">
        <v>65</v>
      </c>
      <c r="I5" s="22">
        <v>70</v>
      </c>
      <c r="J5" s="22">
        <v>75</v>
      </c>
      <c r="K5" s="24"/>
      <c r="L5" s="24">
        <v>75</v>
      </c>
      <c r="M5" s="17">
        <f>L5*E5</f>
        <v>197.76</v>
      </c>
      <c r="N5" s="12" t="s">
        <v>14</v>
      </c>
    </row>
    <row r="6" spans="1:14" s="7" customFormat="1">
      <c r="A6" s="92" t="s">
        <v>50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7" customFormat="1">
      <c r="A7" s="17">
        <v>1</v>
      </c>
      <c r="B7" s="20" t="s">
        <v>167</v>
      </c>
      <c r="C7" s="13" t="s">
        <v>168</v>
      </c>
      <c r="D7" s="14">
        <v>48</v>
      </c>
      <c r="E7" s="11">
        <v>2.3149999999999999</v>
      </c>
      <c r="F7" s="15" t="s">
        <v>132</v>
      </c>
      <c r="G7" s="12" t="s">
        <v>134</v>
      </c>
      <c r="H7" s="22">
        <v>52.5</v>
      </c>
      <c r="I7" s="23">
        <v>60</v>
      </c>
      <c r="J7" s="22">
        <v>60</v>
      </c>
      <c r="K7" s="24"/>
      <c r="L7" s="24">
        <v>60</v>
      </c>
      <c r="M7" s="17">
        <f>L7*E7</f>
        <v>138.9</v>
      </c>
      <c r="N7" s="12" t="s">
        <v>133</v>
      </c>
    </row>
    <row r="8" spans="1:14" s="7" customFormat="1">
      <c r="A8" s="92" t="s">
        <v>51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s="7" customFormat="1">
      <c r="A9" s="17">
        <v>1</v>
      </c>
      <c r="B9" s="20" t="s">
        <v>130</v>
      </c>
      <c r="C9" s="13" t="s">
        <v>131</v>
      </c>
      <c r="D9" s="14">
        <v>52</v>
      </c>
      <c r="E9" s="11">
        <v>2.0790000000000002</v>
      </c>
      <c r="F9" s="15" t="s">
        <v>132</v>
      </c>
      <c r="G9" s="12" t="s">
        <v>134</v>
      </c>
      <c r="H9" s="22">
        <v>65</v>
      </c>
      <c r="I9" s="23">
        <v>75</v>
      </c>
      <c r="J9" s="23">
        <v>75</v>
      </c>
      <c r="K9" s="24"/>
      <c r="L9" s="24">
        <v>65</v>
      </c>
      <c r="M9" s="17">
        <f>L9*E9</f>
        <v>135.13500000000002</v>
      </c>
      <c r="N9" s="12" t="s">
        <v>133</v>
      </c>
    </row>
    <row r="10" spans="1:14" s="7" customFormat="1">
      <c r="A10" s="92" t="s">
        <v>57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s="7" customFormat="1">
      <c r="A11" s="17">
        <v>1</v>
      </c>
      <c r="B11" s="20" t="s">
        <v>157</v>
      </c>
      <c r="C11" s="13" t="s">
        <v>158</v>
      </c>
      <c r="D11" s="14">
        <v>55.58</v>
      </c>
      <c r="E11" s="11">
        <v>1.9168000000000001</v>
      </c>
      <c r="F11" s="15" t="s">
        <v>132</v>
      </c>
      <c r="G11" s="12" t="s">
        <v>134</v>
      </c>
      <c r="H11" s="22">
        <v>55</v>
      </c>
      <c r="I11" s="22">
        <v>62.5</v>
      </c>
      <c r="J11" s="22">
        <v>70</v>
      </c>
      <c r="K11" s="24"/>
      <c r="L11" s="24">
        <v>70</v>
      </c>
      <c r="M11" s="17">
        <f>L11*E11</f>
        <v>134.17600000000002</v>
      </c>
      <c r="N11" s="12" t="s">
        <v>133</v>
      </c>
    </row>
    <row r="12" spans="1:14" s="7" customFormat="1">
      <c r="A12" s="17">
        <v>2</v>
      </c>
      <c r="B12" s="20" t="s">
        <v>180</v>
      </c>
      <c r="C12" s="13" t="s">
        <v>181</v>
      </c>
      <c r="D12" s="14">
        <v>55.3</v>
      </c>
      <c r="E12" s="11">
        <v>1.9248000000000001</v>
      </c>
      <c r="F12" s="15" t="s">
        <v>132</v>
      </c>
      <c r="G12" s="12" t="s">
        <v>134</v>
      </c>
      <c r="H12" s="23">
        <v>62.5</v>
      </c>
      <c r="I12" s="23">
        <v>62.5</v>
      </c>
      <c r="J12" s="22">
        <v>62.5</v>
      </c>
      <c r="K12" s="24"/>
      <c r="L12" s="24">
        <v>62.5</v>
      </c>
      <c r="M12" s="17">
        <f>L12*E12</f>
        <v>120.3</v>
      </c>
      <c r="N12" s="12" t="s">
        <v>133</v>
      </c>
    </row>
    <row r="13" spans="1:14" s="7" customFormat="1">
      <c r="A13" s="17"/>
      <c r="B13" s="20" t="s">
        <v>163</v>
      </c>
      <c r="C13" s="13" t="s">
        <v>350</v>
      </c>
      <c r="D13" s="14">
        <v>55.04</v>
      </c>
      <c r="E13" s="11">
        <v>1.94</v>
      </c>
      <c r="F13" s="15" t="s">
        <v>132</v>
      </c>
      <c r="G13" s="12" t="s">
        <v>134</v>
      </c>
      <c r="H13" s="23">
        <v>50</v>
      </c>
      <c r="I13" s="23">
        <v>55</v>
      </c>
      <c r="J13" s="23">
        <v>55</v>
      </c>
      <c r="K13" s="24"/>
      <c r="L13" s="58">
        <v>0</v>
      </c>
      <c r="M13" s="17">
        <f>L13*E13</f>
        <v>0</v>
      </c>
      <c r="N13" s="12" t="s">
        <v>133</v>
      </c>
    </row>
    <row r="14" spans="1:14" s="7" customFormat="1">
      <c r="A14" s="92" t="s">
        <v>63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s="7" customFormat="1">
      <c r="A15" s="17">
        <v>1</v>
      </c>
      <c r="B15" s="20" t="s">
        <v>169</v>
      </c>
      <c r="C15" s="13" t="s">
        <v>170</v>
      </c>
      <c r="D15" s="14">
        <v>65.099999999999994</v>
      </c>
      <c r="E15" s="11">
        <v>1.6779999999999999</v>
      </c>
      <c r="F15" s="15" t="s">
        <v>132</v>
      </c>
      <c r="G15" s="12" t="s">
        <v>134</v>
      </c>
      <c r="H15" s="22">
        <v>75</v>
      </c>
      <c r="I15" s="23">
        <v>85</v>
      </c>
      <c r="J15" s="23">
        <v>85</v>
      </c>
      <c r="K15" s="24"/>
      <c r="L15" s="24">
        <v>75</v>
      </c>
      <c r="M15" s="17">
        <f>L15*E15</f>
        <v>125.85</v>
      </c>
      <c r="N15" s="12" t="s">
        <v>133</v>
      </c>
    </row>
    <row r="16" spans="1:14" s="7" customFormat="1">
      <c r="A16" s="92" t="s">
        <v>63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s="7" customFormat="1">
      <c r="A17" s="17">
        <v>1</v>
      </c>
      <c r="B17" s="20" t="s">
        <v>171</v>
      </c>
      <c r="C17" s="13" t="s">
        <v>172</v>
      </c>
      <c r="D17" s="14">
        <v>74.900000000000006</v>
      </c>
      <c r="E17" s="11">
        <v>1.5446</v>
      </c>
      <c r="F17" s="15" t="s">
        <v>132</v>
      </c>
      <c r="G17" s="12" t="s">
        <v>134</v>
      </c>
      <c r="H17" s="22">
        <v>80</v>
      </c>
      <c r="I17" s="23">
        <v>92.5</v>
      </c>
      <c r="J17" s="23">
        <v>92.5</v>
      </c>
      <c r="K17" s="24"/>
      <c r="L17" s="24">
        <v>80</v>
      </c>
      <c r="M17" s="17">
        <f>L17*E17</f>
        <v>123.568</v>
      </c>
      <c r="N17" s="12" t="s">
        <v>133</v>
      </c>
    </row>
    <row r="18" spans="1:14" s="7" customFormat="1">
      <c r="A18" s="92" t="s">
        <v>45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s="7" customFormat="1">
      <c r="A19" s="17">
        <v>1</v>
      </c>
      <c r="B19" s="20" t="s">
        <v>175</v>
      </c>
      <c r="C19" s="13" t="s">
        <v>176</v>
      </c>
      <c r="D19" s="14">
        <v>82.5</v>
      </c>
      <c r="E19" s="11">
        <v>1.0289999999999999</v>
      </c>
      <c r="F19" s="15" t="s">
        <v>132</v>
      </c>
      <c r="G19" s="12" t="s">
        <v>134</v>
      </c>
      <c r="H19" s="22">
        <v>180</v>
      </c>
      <c r="I19" s="22">
        <v>200</v>
      </c>
      <c r="J19" s="23">
        <v>220</v>
      </c>
      <c r="K19" s="24"/>
      <c r="L19" s="24">
        <v>200</v>
      </c>
      <c r="M19" s="17">
        <f>L19*E19</f>
        <v>205.79999999999998</v>
      </c>
      <c r="N19" s="12" t="s">
        <v>11</v>
      </c>
    </row>
    <row r="20" spans="1:14" s="7" customFormat="1">
      <c r="A20" s="17">
        <v>1</v>
      </c>
      <c r="B20" s="20" t="s">
        <v>191</v>
      </c>
      <c r="C20" s="13" t="s">
        <v>192</v>
      </c>
      <c r="D20" s="14">
        <v>81.900000000000006</v>
      </c>
      <c r="E20" s="11">
        <v>1.0351999999999999</v>
      </c>
      <c r="F20" s="15" t="s">
        <v>132</v>
      </c>
      <c r="G20" s="12" t="s">
        <v>134</v>
      </c>
      <c r="H20" s="22">
        <v>130</v>
      </c>
      <c r="I20" s="22">
        <v>142.5</v>
      </c>
      <c r="J20" s="23">
        <v>145</v>
      </c>
      <c r="K20" s="24"/>
      <c r="L20" s="24">
        <v>142.5</v>
      </c>
      <c r="M20" s="17">
        <f>L20*E20</f>
        <v>147.51599999999999</v>
      </c>
      <c r="N20" s="12" t="s">
        <v>133</v>
      </c>
    </row>
    <row r="21" spans="1:14">
      <c r="A21" s="92" t="s">
        <v>46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5.75" customHeight="1">
      <c r="A22" s="17">
        <v>1</v>
      </c>
      <c r="B22" s="20" t="s">
        <v>102</v>
      </c>
      <c r="C22" s="21" t="s">
        <v>348</v>
      </c>
      <c r="D22" s="11">
        <v>89.2</v>
      </c>
      <c r="E22" s="11">
        <v>0.97560000000000002</v>
      </c>
      <c r="F22" s="15" t="s">
        <v>12</v>
      </c>
      <c r="G22" s="12" t="s">
        <v>36</v>
      </c>
      <c r="H22" s="22">
        <v>155</v>
      </c>
      <c r="I22" s="22">
        <v>162.5</v>
      </c>
      <c r="J22" s="23"/>
      <c r="K22" s="24"/>
      <c r="L22" s="24">
        <f t="shared" ref="L22" si="0">MAX(H22:J22)</f>
        <v>162.5</v>
      </c>
      <c r="M22" s="17">
        <f>L22*E22</f>
        <v>158.535</v>
      </c>
      <c r="N22" s="12" t="s">
        <v>44</v>
      </c>
    </row>
    <row r="23" spans="1:14" ht="15.75" customHeight="1">
      <c r="A23" s="17">
        <v>1</v>
      </c>
      <c r="B23" s="20" t="s">
        <v>145</v>
      </c>
      <c r="C23" s="21" t="s">
        <v>146</v>
      </c>
      <c r="D23" s="11">
        <v>89.7</v>
      </c>
      <c r="E23" s="11">
        <v>0.97160000000000002</v>
      </c>
      <c r="F23" s="15" t="s">
        <v>10</v>
      </c>
      <c r="G23" s="12" t="s">
        <v>36</v>
      </c>
      <c r="H23" s="23">
        <v>235</v>
      </c>
      <c r="I23" s="22">
        <v>235</v>
      </c>
      <c r="J23" s="22">
        <v>245</v>
      </c>
      <c r="K23" s="24"/>
      <c r="L23" s="24">
        <v>245</v>
      </c>
      <c r="M23" s="17">
        <f>L23*E23</f>
        <v>238.042</v>
      </c>
      <c r="N23" s="12" t="s">
        <v>43</v>
      </c>
    </row>
    <row r="24" spans="1:14">
      <c r="A24" s="93" t="s">
        <v>48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1:14" ht="15" customHeight="1">
      <c r="A25" s="17">
        <v>1</v>
      </c>
      <c r="B25" s="20" t="s">
        <v>103</v>
      </c>
      <c r="C25" s="21" t="s">
        <v>29</v>
      </c>
      <c r="D25" s="11">
        <v>108.5</v>
      </c>
      <c r="E25" s="11">
        <v>0.88900000000000001</v>
      </c>
      <c r="F25" s="15" t="s">
        <v>12</v>
      </c>
      <c r="G25" s="12" t="s">
        <v>36</v>
      </c>
      <c r="H25" s="22">
        <v>140</v>
      </c>
      <c r="I25" s="23">
        <v>152.5</v>
      </c>
      <c r="J25" s="22">
        <v>152.5</v>
      </c>
      <c r="K25" s="24"/>
      <c r="L25" s="24">
        <v>152.5</v>
      </c>
      <c r="M25" s="17">
        <f>L25*E25</f>
        <v>135.57249999999999</v>
      </c>
      <c r="N25" s="12" t="s">
        <v>44</v>
      </c>
    </row>
    <row r="26" spans="1:14">
      <c r="A26" s="93" t="s">
        <v>53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4">
      <c r="A27" s="17">
        <v>1</v>
      </c>
      <c r="B27" s="20" t="s">
        <v>152</v>
      </c>
      <c r="C27" s="21" t="s">
        <v>153</v>
      </c>
      <c r="D27" s="14">
        <v>115.25</v>
      </c>
      <c r="E27" s="11">
        <v>0.872</v>
      </c>
      <c r="F27" s="15" t="s">
        <v>10</v>
      </c>
      <c r="G27" s="12" t="s">
        <v>69</v>
      </c>
      <c r="H27" s="23">
        <v>220</v>
      </c>
      <c r="I27" s="22">
        <v>220</v>
      </c>
      <c r="J27" s="22">
        <v>230</v>
      </c>
      <c r="K27" s="24"/>
      <c r="L27" s="24">
        <v>230</v>
      </c>
      <c r="M27" s="24">
        <f>L27*E27</f>
        <v>200.56</v>
      </c>
      <c r="N27" s="12" t="s">
        <v>154</v>
      </c>
    </row>
  </sheetData>
  <mergeCells count="22">
    <mergeCell ref="A18:N18"/>
    <mergeCell ref="A26:N26"/>
    <mergeCell ref="A10:N10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A21:N21"/>
    <mergeCell ref="A24:N24"/>
    <mergeCell ref="L2:L3"/>
    <mergeCell ref="A16:N16"/>
    <mergeCell ref="M2:M3"/>
    <mergeCell ref="A4:N4"/>
    <mergeCell ref="A8:N8"/>
    <mergeCell ref="A6:N6"/>
    <mergeCell ref="A14:N14"/>
    <mergeCell ref="N2:N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20" sqref="E20"/>
    </sheetView>
  </sheetViews>
  <sheetFormatPr baseColWidth="10" defaultColWidth="30.5" defaultRowHeight="13" x14ac:dyDescent="0"/>
  <cols>
    <col min="1" max="1" width="7.6640625" style="7" bestFit="1" customWidth="1"/>
    <col min="2" max="2" width="26.33203125" style="6" customWidth="1"/>
    <col min="3" max="3" width="29.83203125" style="5" customWidth="1"/>
    <col min="4" max="4" width="10.1640625" style="5" customWidth="1"/>
    <col min="5" max="5" width="13.33203125" style="5" customWidth="1"/>
    <col min="6" max="6" width="18.83203125" style="5" bestFit="1" customWidth="1"/>
    <col min="7" max="7" width="29.5" style="5" customWidth="1"/>
    <col min="8" max="9" width="6.5" style="5" bestFit="1" customWidth="1"/>
    <col min="10" max="11" width="6.5" style="5" customWidth="1"/>
    <col min="12" max="12" width="10.83203125" style="5" customWidth="1"/>
    <col min="13" max="13" width="10.6640625" style="5" bestFit="1" customWidth="1"/>
    <col min="14" max="14" width="15.5" style="5" customWidth="1"/>
    <col min="15" max="16384" width="30.5" style="5"/>
  </cols>
  <sheetData>
    <row r="1" spans="1:14" s="4" customFormat="1" ht="177" customHeight="1" thickBot="1">
      <c r="A1" s="55"/>
      <c r="B1" s="79" t="s">
        <v>371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2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 s="7" customFormat="1" ht="18" customHeight="1">
      <c r="A4" s="111" t="s">
        <v>45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s="19" customFormat="1" ht="12">
      <c r="A5" s="17">
        <v>1</v>
      </c>
      <c r="B5" s="20" t="s">
        <v>77</v>
      </c>
      <c r="C5" s="13" t="s">
        <v>23</v>
      </c>
      <c r="D5" s="11">
        <v>82.35</v>
      </c>
      <c r="E5" s="11">
        <v>1.0298</v>
      </c>
      <c r="F5" s="15" t="s">
        <v>10</v>
      </c>
      <c r="G5" s="12" t="s">
        <v>36</v>
      </c>
      <c r="H5" s="22">
        <v>240</v>
      </c>
      <c r="I5" s="22">
        <v>257.5</v>
      </c>
      <c r="J5" s="22">
        <v>265</v>
      </c>
      <c r="K5" s="17"/>
      <c r="L5" s="24">
        <v>265</v>
      </c>
      <c r="M5" s="17">
        <f>L5*E5</f>
        <v>272.89699999999999</v>
      </c>
      <c r="N5" s="12" t="s">
        <v>83</v>
      </c>
    </row>
    <row r="6" spans="1:14" ht="16" customHeight="1">
      <c r="A6" s="17">
        <v>2</v>
      </c>
      <c r="B6" s="20" t="s">
        <v>223</v>
      </c>
      <c r="C6" s="13" t="s">
        <v>224</v>
      </c>
      <c r="D6" s="14">
        <v>82.5</v>
      </c>
      <c r="E6" s="11">
        <v>1.0289999999999999</v>
      </c>
      <c r="F6" s="45" t="s">
        <v>10</v>
      </c>
      <c r="G6" s="12" t="s">
        <v>100</v>
      </c>
      <c r="H6" s="23">
        <v>195</v>
      </c>
      <c r="I6" s="22">
        <v>195</v>
      </c>
      <c r="J6" s="23">
        <v>200</v>
      </c>
      <c r="K6" s="29"/>
      <c r="L6" s="24">
        <v>195</v>
      </c>
      <c r="M6" s="28">
        <f>L6*E6</f>
        <v>200.65499999999997</v>
      </c>
      <c r="N6" s="15" t="s">
        <v>225</v>
      </c>
    </row>
    <row r="7" spans="1:14" s="7" customFormat="1" ht="18" customHeight="1">
      <c r="A7" s="92" t="s">
        <v>46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s="19" customFormat="1" ht="12">
      <c r="A8" s="17">
        <v>1</v>
      </c>
      <c r="B8" s="20" t="s">
        <v>101</v>
      </c>
      <c r="C8" s="13" t="s">
        <v>30</v>
      </c>
      <c r="D8" s="11">
        <v>89.65</v>
      </c>
      <c r="E8" s="11">
        <v>0.97119999999999995</v>
      </c>
      <c r="F8" s="15" t="s">
        <v>10</v>
      </c>
      <c r="G8" s="12" t="s">
        <v>36</v>
      </c>
      <c r="H8" s="22">
        <v>190</v>
      </c>
      <c r="I8" s="22">
        <v>210</v>
      </c>
      <c r="J8" s="23"/>
      <c r="K8" s="17"/>
      <c r="L8" s="24">
        <v>210</v>
      </c>
      <c r="M8" s="17">
        <f>L8*E8</f>
        <v>203.952</v>
      </c>
      <c r="N8" s="12" t="s">
        <v>83</v>
      </c>
    </row>
    <row r="9" spans="1:14">
      <c r="A9" s="92" t="s">
        <v>47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>
      <c r="A10" s="17">
        <v>1</v>
      </c>
      <c r="B10" s="20" t="s">
        <v>13</v>
      </c>
      <c r="C10" s="21" t="s">
        <v>360</v>
      </c>
      <c r="D10" s="14">
        <v>99.1</v>
      </c>
      <c r="E10" s="11">
        <v>0.91839999999999999</v>
      </c>
      <c r="F10" s="11" t="s">
        <v>221</v>
      </c>
      <c r="G10" s="12" t="s">
        <v>100</v>
      </c>
      <c r="H10" s="22">
        <v>190</v>
      </c>
      <c r="I10" s="23">
        <v>210</v>
      </c>
      <c r="J10" s="22">
        <v>210</v>
      </c>
      <c r="K10" s="17"/>
      <c r="L10" s="24">
        <f t="shared" ref="L10:L11" si="0">MAX(H10:J10)</f>
        <v>210</v>
      </c>
      <c r="M10" s="17">
        <f>L10*E10</f>
        <v>192.864</v>
      </c>
      <c r="N10" s="12" t="s">
        <v>11</v>
      </c>
    </row>
    <row r="11" spans="1:14">
      <c r="A11" s="17">
        <v>1</v>
      </c>
      <c r="B11" s="20" t="s">
        <v>13</v>
      </c>
      <c r="C11" s="21" t="s">
        <v>35</v>
      </c>
      <c r="D11" s="14">
        <v>99.1</v>
      </c>
      <c r="E11" s="11">
        <v>0.91839999999999999</v>
      </c>
      <c r="F11" s="11" t="s">
        <v>221</v>
      </c>
      <c r="G11" s="12" t="s">
        <v>100</v>
      </c>
      <c r="H11" s="22">
        <v>190</v>
      </c>
      <c r="I11" s="23">
        <v>210</v>
      </c>
      <c r="J11" s="22">
        <v>210</v>
      </c>
      <c r="K11" s="17"/>
      <c r="L11" s="24">
        <f t="shared" si="0"/>
        <v>210</v>
      </c>
      <c r="M11" s="17">
        <f>L11*E11</f>
        <v>192.864</v>
      </c>
      <c r="N11" s="12" t="s">
        <v>11</v>
      </c>
    </row>
    <row r="12" spans="1:14" s="7" customFormat="1" ht="18" customHeight="1">
      <c r="A12" s="92" t="s">
        <v>48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s="19" customFormat="1" ht="12">
      <c r="A13" s="17">
        <v>1</v>
      </c>
      <c r="B13" s="20" t="s">
        <v>82</v>
      </c>
      <c r="C13" s="13" t="s">
        <v>27</v>
      </c>
      <c r="D13" s="11">
        <v>106.3</v>
      </c>
      <c r="E13" s="11">
        <v>0.89400000000000002</v>
      </c>
      <c r="F13" s="15" t="s">
        <v>10</v>
      </c>
      <c r="G13" s="12" t="s">
        <v>36</v>
      </c>
      <c r="H13" s="22">
        <v>255</v>
      </c>
      <c r="I13" s="23">
        <v>275</v>
      </c>
      <c r="J13" s="22">
        <v>275</v>
      </c>
      <c r="K13" s="17"/>
      <c r="L13" s="24">
        <v>275</v>
      </c>
      <c r="M13" s="17">
        <f>L13*E13</f>
        <v>245.85</v>
      </c>
      <c r="N13" s="12" t="s">
        <v>83</v>
      </c>
    </row>
    <row r="14" spans="1:14" s="19" customFormat="1" ht="12">
      <c r="A14" s="17">
        <v>2</v>
      </c>
      <c r="B14" s="20" t="s">
        <v>237</v>
      </c>
      <c r="C14" s="13" t="s">
        <v>238</v>
      </c>
      <c r="D14" s="11">
        <v>109.25</v>
      </c>
      <c r="E14" s="11">
        <v>0.88700000000000001</v>
      </c>
      <c r="F14" s="15" t="s">
        <v>10</v>
      </c>
      <c r="G14" s="12" t="s">
        <v>69</v>
      </c>
      <c r="H14" s="22">
        <v>220</v>
      </c>
      <c r="I14" s="22">
        <v>230</v>
      </c>
      <c r="J14" s="22">
        <v>250</v>
      </c>
      <c r="K14" s="17"/>
      <c r="L14" s="24">
        <v>250</v>
      </c>
      <c r="M14" s="17">
        <f>L14*E14</f>
        <v>221.75</v>
      </c>
      <c r="N14" s="12" t="s">
        <v>11</v>
      </c>
    </row>
  </sheetData>
  <mergeCells count="16">
    <mergeCell ref="A4:N4"/>
    <mergeCell ref="A12:N12"/>
    <mergeCell ref="A7:N7"/>
    <mergeCell ref="A9:N9"/>
    <mergeCell ref="L2:L3"/>
    <mergeCell ref="M2:M3"/>
    <mergeCell ref="N2:N3"/>
    <mergeCell ref="B1:N1"/>
    <mergeCell ref="A2:A3"/>
    <mergeCell ref="B2:B3"/>
    <mergeCell ref="C2:C3"/>
    <mergeCell ref="D2:D3"/>
    <mergeCell ref="E2:E3"/>
    <mergeCell ref="F2:F3"/>
    <mergeCell ref="G2:G3"/>
    <mergeCell ref="H2:K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G27" sqref="G27"/>
    </sheetView>
  </sheetViews>
  <sheetFormatPr baseColWidth="10" defaultColWidth="30.5" defaultRowHeight="13" x14ac:dyDescent="0"/>
  <cols>
    <col min="1" max="1" width="7.6640625" style="5" bestFit="1" customWidth="1"/>
    <col min="2" max="2" width="23.6640625" style="6" customWidth="1"/>
    <col min="3" max="3" width="29.83203125" style="6" customWidth="1"/>
    <col min="4" max="4" width="11" style="5" customWidth="1"/>
    <col min="5" max="5" width="13.33203125" style="5" customWidth="1"/>
    <col min="6" max="6" width="17.6640625" style="6" bestFit="1" customWidth="1"/>
    <col min="7" max="7" width="34" style="6" bestFit="1" customWidth="1"/>
    <col min="8" max="9" width="6.5" style="5" bestFit="1" customWidth="1"/>
    <col min="10" max="11" width="6.5" style="5" customWidth="1"/>
    <col min="12" max="12" width="10.83203125" style="5" customWidth="1"/>
    <col min="13" max="13" width="10.6640625" style="5" bestFit="1" customWidth="1"/>
    <col min="14" max="14" width="12.5" style="6" customWidth="1"/>
    <col min="15" max="16384" width="30.5" style="5"/>
  </cols>
  <sheetData>
    <row r="1" spans="1:14" s="4" customFormat="1" ht="177" customHeight="1" thickBot="1">
      <c r="B1" s="79" t="s">
        <v>370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1" t="s">
        <v>73</v>
      </c>
      <c r="E2" s="101" t="s">
        <v>39</v>
      </c>
      <c r="F2" s="101" t="s">
        <v>8</v>
      </c>
      <c r="G2" s="86" t="s">
        <v>94</v>
      </c>
      <c r="H2" s="85" t="s">
        <v>2</v>
      </c>
      <c r="I2" s="85"/>
      <c r="J2" s="85"/>
      <c r="K2" s="85"/>
      <c r="L2" s="86" t="s">
        <v>41</v>
      </c>
      <c r="M2" s="86" t="s">
        <v>42</v>
      </c>
      <c r="N2" s="87" t="s">
        <v>7</v>
      </c>
    </row>
    <row r="3" spans="1:14" s="7" customFormat="1" ht="33.75" customHeight="1" thickBot="1">
      <c r="A3" s="104"/>
      <c r="B3" s="89"/>
      <c r="C3" s="78"/>
      <c r="D3" s="107"/>
      <c r="E3" s="107"/>
      <c r="F3" s="107"/>
      <c r="G3" s="89"/>
      <c r="H3" s="88">
        <v>1</v>
      </c>
      <c r="I3" s="88">
        <v>2</v>
      </c>
      <c r="J3" s="88">
        <v>3</v>
      </c>
      <c r="K3" s="88" t="s">
        <v>40</v>
      </c>
      <c r="L3" s="89"/>
      <c r="M3" s="89"/>
      <c r="N3" s="90"/>
    </row>
    <row r="4" spans="1:14" s="19" customFormat="1" ht="12">
      <c r="A4" s="112" t="s">
        <v>47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s="19" customFormat="1" ht="12">
      <c r="A5" s="11"/>
      <c r="B5" s="20" t="s">
        <v>235</v>
      </c>
      <c r="C5" s="13" t="s">
        <v>362</v>
      </c>
      <c r="D5" s="11">
        <v>99.2</v>
      </c>
      <c r="E5" s="11">
        <v>0.91879999999999995</v>
      </c>
      <c r="F5" s="15" t="s">
        <v>132</v>
      </c>
      <c r="G5" s="12" t="s">
        <v>134</v>
      </c>
      <c r="H5" s="23">
        <v>210</v>
      </c>
      <c r="I5" s="23">
        <v>220</v>
      </c>
      <c r="J5" s="23">
        <v>220</v>
      </c>
      <c r="K5" s="17"/>
      <c r="L5" s="58">
        <v>0</v>
      </c>
      <c r="M5" s="17">
        <f>L5*E5</f>
        <v>0</v>
      </c>
      <c r="N5" s="12" t="s">
        <v>166</v>
      </c>
    </row>
  </sheetData>
  <mergeCells count="13">
    <mergeCell ref="A4:N4"/>
    <mergeCell ref="L2:L3"/>
    <mergeCell ref="M2:M3"/>
    <mergeCell ref="N2:N3"/>
    <mergeCell ref="B1:N1"/>
    <mergeCell ref="A2:A3"/>
    <mergeCell ref="B2:B3"/>
    <mergeCell ref="C2:C3"/>
    <mergeCell ref="D2:D3"/>
    <mergeCell ref="E2:E3"/>
    <mergeCell ref="F2:F3"/>
    <mergeCell ref="G2:G3"/>
    <mergeCell ref="H2:K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5" workbookViewId="0">
      <selection activeCell="D36" sqref="D35:D36"/>
    </sheetView>
  </sheetViews>
  <sheetFormatPr baseColWidth="10" defaultColWidth="8.83203125" defaultRowHeight="13" x14ac:dyDescent="0"/>
  <cols>
    <col min="1" max="1" width="8.83203125" style="60"/>
    <col min="2" max="2" width="21.83203125" style="4" customWidth="1"/>
    <col min="3" max="3" width="25.1640625" style="38" customWidth="1"/>
    <col min="4" max="4" width="10.33203125" style="4" bestFit="1" customWidth="1"/>
    <col min="5" max="5" width="12.6640625" style="4" customWidth="1"/>
    <col min="6" max="6" width="20.5" style="38" bestFit="1" customWidth="1"/>
    <col min="7" max="7" width="28.5" style="38" customWidth="1"/>
    <col min="8" max="8" width="11" style="4" bestFit="1" customWidth="1"/>
    <col min="9" max="9" width="13.83203125" style="4" bestFit="1" customWidth="1"/>
    <col min="10" max="10" width="11.33203125" style="9" bestFit="1" customWidth="1"/>
    <col min="11" max="11" width="17.6640625" style="4" bestFit="1" customWidth="1"/>
    <col min="12" max="12" width="15.1640625" style="38" customWidth="1"/>
    <col min="13" max="16384" width="8.83203125" style="4"/>
  </cols>
  <sheetData>
    <row r="1" spans="1:12" ht="177" customHeight="1" thickBot="1">
      <c r="B1" s="73" t="s">
        <v>364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34" customFormat="1" ht="12.75" customHeight="1">
      <c r="A2" s="71" t="s">
        <v>4</v>
      </c>
      <c r="B2" s="65" t="s">
        <v>0</v>
      </c>
      <c r="C2" s="61" t="s">
        <v>72</v>
      </c>
      <c r="D2" s="61" t="s">
        <v>73</v>
      </c>
      <c r="E2" s="65" t="s">
        <v>116</v>
      </c>
      <c r="F2" s="65" t="s">
        <v>8</v>
      </c>
      <c r="G2" s="65" t="s">
        <v>117</v>
      </c>
      <c r="H2" s="67" t="s">
        <v>2</v>
      </c>
      <c r="I2" s="68"/>
      <c r="J2" s="65" t="s">
        <v>118</v>
      </c>
      <c r="K2" s="65" t="s">
        <v>42</v>
      </c>
      <c r="L2" s="69" t="s">
        <v>7</v>
      </c>
    </row>
    <row r="3" spans="1:12" s="34" customFormat="1" ht="21" customHeight="1" thickBot="1">
      <c r="A3" s="72"/>
      <c r="B3" s="62"/>
      <c r="C3" s="66"/>
      <c r="D3" s="66"/>
      <c r="E3" s="62"/>
      <c r="F3" s="62"/>
      <c r="G3" s="62"/>
      <c r="H3" s="35" t="s">
        <v>119</v>
      </c>
      <c r="I3" s="35" t="s">
        <v>120</v>
      </c>
      <c r="J3" s="62"/>
      <c r="K3" s="62"/>
      <c r="L3" s="70"/>
    </row>
    <row r="4" spans="1:12" ht="15.75" customHeight="1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54"/>
    </row>
    <row r="5" spans="1:12">
      <c r="A5" s="33">
        <v>1</v>
      </c>
      <c r="B5" s="20" t="s">
        <v>336</v>
      </c>
      <c r="C5" s="21" t="s">
        <v>337</v>
      </c>
      <c r="D5" s="18">
        <v>69.7</v>
      </c>
      <c r="E5" s="18">
        <v>0.72799999999999998</v>
      </c>
      <c r="F5" s="12" t="s">
        <v>74</v>
      </c>
      <c r="G5" s="12" t="s">
        <v>36</v>
      </c>
      <c r="H5" s="29">
        <v>70</v>
      </c>
      <c r="I5" s="28">
        <v>34</v>
      </c>
      <c r="J5" s="37">
        <f>I5*H5</f>
        <v>2380</v>
      </c>
      <c r="K5" s="37">
        <f>I5*H5*E5</f>
        <v>1732.6399999999999</v>
      </c>
      <c r="L5" s="12" t="s">
        <v>11</v>
      </c>
    </row>
    <row r="6" spans="1:12">
      <c r="A6" s="33">
        <v>2</v>
      </c>
      <c r="B6" s="20" t="s">
        <v>327</v>
      </c>
      <c r="C6" s="21" t="s">
        <v>328</v>
      </c>
      <c r="D6" s="18">
        <v>69.25</v>
      </c>
      <c r="E6" s="18">
        <v>0.73260000000000003</v>
      </c>
      <c r="F6" s="12" t="s">
        <v>74</v>
      </c>
      <c r="G6" s="12" t="s">
        <v>36</v>
      </c>
      <c r="H6" s="29">
        <v>70</v>
      </c>
      <c r="I6" s="28">
        <v>24</v>
      </c>
      <c r="J6" s="37">
        <f>I6*H6</f>
        <v>1680</v>
      </c>
      <c r="K6" s="37">
        <f>I6*H6*E6</f>
        <v>1230.768</v>
      </c>
      <c r="L6" s="12" t="s">
        <v>11</v>
      </c>
    </row>
    <row r="7" spans="1:12" ht="15.75" customHeight="1">
      <c r="A7" s="92" t="s">
        <v>45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47"/>
    </row>
    <row r="8" spans="1:12">
      <c r="A8" s="33">
        <v>1</v>
      </c>
      <c r="B8" s="20" t="s">
        <v>338</v>
      </c>
      <c r="C8" s="21" t="s">
        <v>339</v>
      </c>
      <c r="D8" s="18">
        <v>79.95</v>
      </c>
      <c r="E8" s="18">
        <v>0.65800000000000003</v>
      </c>
      <c r="F8" s="12" t="s">
        <v>10</v>
      </c>
      <c r="G8" s="12" t="s">
        <v>36</v>
      </c>
      <c r="H8" s="29">
        <v>80</v>
      </c>
      <c r="I8" s="28">
        <v>35</v>
      </c>
      <c r="J8" s="37">
        <f>I8*H8</f>
        <v>2800</v>
      </c>
      <c r="K8" s="37">
        <f>I8*H8*E8</f>
        <v>1842.4</v>
      </c>
      <c r="L8" s="12" t="s">
        <v>11</v>
      </c>
    </row>
    <row r="9" spans="1:12" ht="15.75" customHeight="1">
      <c r="A9" s="93" t="s">
        <v>46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47"/>
    </row>
    <row r="10" spans="1:12">
      <c r="A10" s="33">
        <v>1</v>
      </c>
      <c r="B10" s="48" t="s">
        <v>122</v>
      </c>
      <c r="C10" s="49" t="s">
        <v>66</v>
      </c>
      <c r="D10" s="36">
        <v>84.5</v>
      </c>
      <c r="E10" s="36">
        <v>0.63490000000000002</v>
      </c>
      <c r="F10" s="12" t="s">
        <v>74</v>
      </c>
      <c r="G10" s="12" t="s">
        <v>36</v>
      </c>
      <c r="H10" s="37">
        <v>85</v>
      </c>
      <c r="I10" s="33">
        <v>38</v>
      </c>
      <c r="J10" s="37">
        <f>I10*H10</f>
        <v>3230</v>
      </c>
      <c r="K10" s="33">
        <f t="shared" ref="K10" si="0">I10*H10*E10</f>
        <v>2050.7269999999999</v>
      </c>
      <c r="L10" s="12" t="s">
        <v>125</v>
      </c>
    </row>
    <row r="11" spans="1:12">
      <c r="A11" s="93" t="s">
        <v>47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47"/>
    </row>
    <row r="12" spans="1:12">
      <c r="A12" s="33">
        <v>1</v>
      </c>
      <c r="B12" s="20" t="s">
        <v>123</v>
      </c>
      <c r="C12" s="50" t="s">
        <v>360</v>
      </c>
      <c r="D12" s="51">
        <v>99</v>
      </c>
      <c r="E12" s="36">
        <v>0.58350000000000002</v>
      </c>
      <c r="F12" s="15" t="s">
        <v>221</v>
      </c>
      <c r="G12" s="12" t="s">
        <v>69</v>
      </c>
      <c r="H12" s="37">
        <v>100</v>
      </c>
      <c r="I12" s="33">
        <v>22</v>
      </c>
      <c r="J12" s="37">
        <v>2660</v>
      </c>
      <c r="K12" s="33">
        <f>I12*H12*E12</f>
        <v>1283.7</v>
      </c>
      <c r="L12" s="12" t="s">
        <v>11</v>
      </c>
    </row>
    <row r="13" spans="1:12">
      <c r="A13" s="33">
        <v>1</v>
      </c>
      <c r="B13" s="20" t="s">
        <v>124</v>
      </c>
      <c r="C13" s="49" t="s">
        <v>68</v>
      </c>
      <c r="D13" s="36">
        <v>91.6</v>
      </c>
      <c r="E13" s="36">
        <v>0.60599999999999998</v>
      </c>
      <c r="F13" s="12" t="s">
        <v>12</v>
      </c>
      <c r="G13" s="12" t="s">
        <v>36</v>
      </c>
      <c r="H13" s="33">
        <v>92.5</v>
      </c>
      <c r="I13" s="33">
        <v>32</v>
      </c>
      <c r="J13" s="33">
        <v>2682.5</v>
      </c>
      <c r="K13" s="33">
        <f>I13*H13*E13</f>
        <v>1793.76</v>
      </c>
      <c r="L13" s="12" t="s">
        <v>11</v>
      </c>
    </row>
    <row r="14" spans="1:12">
      <c r="A14" s="33">
        <v>2</v>
      </c>
      <c r="B14" s="20" t="s">
        <v>123</v>
      </c>
      <c r="C14" s="50" t="s">
        <v>67</v>
      </c>
      <c r="D14" s="51">
        <v>99.1</v>
      </c>
      <c r="E14" s="36">
        <v>0.58350000000000002</v>
      </c>
      <c r="F14" s="15" t="s">
        <v>221</v>
      </c>
      <c r="G14" s="12" t="s">
        <v>69</v>
      </c>
      <c r="H14" s="37">
        <v>100</v>
      </c>
      <c r="I14" s="33">
        <v>22</v>
      </c>
      <c r="J14" s="37">
        <v>2660</v>
      </c>
      <c r="K14" s="33">
        <f>I14*H14*E14</f>
        <v>1283.7</v>
      </c>
      <c r="L14" s="12" t="s">
        <v>11</v>
      </c>
    </row>
    <row r="15" spans="1:12">
      <c r="A15" s="93" t="s">
        <v>48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47"/>
    </row>
    <row r="16" spans="1:12">
      <c r="A16" s="33">
        <v>1</v>
      </c>
      <c r="B16" s="20" t="s">
        <v>276</v>
      </c>
      <c r="C16" s="49" t="s">
        <v>277</v>
      </c>
      <c r="D16" s="52">
        <v>100.75</v>
      </c>
      <c r="E16" s="36">
        <v>0.57950000000000002</v>
      </c>
      <c r="F16" s="15" t="s">
        <v>221</v>
      </c>
      <c r="G16" s="12" t="s">
        <v>69</v>
      </c>
      <c r="H16" s="53">
        <v>102.5</v>
      </c>
      <c r="I16" s="53">
        <v>24</v>
      </c>
      <c r="J16" s="37">
        <f>I16*H16</f>
        <v>2460</v>
      </c>
      <c r="K16" s="33">
        <f>I16*H16*E16</f>
        <v>1425.57</v>
      </c>
      <c r="L16" s="12" t="s">
        <v>11</v>
      </c>
    </row>
  </sheetData>
  <mergeCells count="17">
    <mergeCell ref="G2:G3"/>
    <mergeCell ref="H2:I2"/>
    <mergeCell ref="B1:L1"/>
    <mergeCell ref="A11:K11"/>
    <mergeCell ref="A15:K15"/>
    <mergeCell ref="J2:J3"/>
    <mergeCell ref="K2:K3"/>
    <mergeCell ref="A9:K9"/>
    <mergeCell ref="A7:K7"/>
    <mergeCell ref="A4:K4"/>
    <mergeCell ref="L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C38" sqref="C38"/>
    </sheetView>
  </sheetViews>
  <sheetFormatPr baseColWidth="10" defaultColWidth="8.83203125" defaultRowHeight="13" x14ac:dyDescent="0"/>
  <cols>
    <col min="1" max="1" width="8.1640625" style="60" customWidth="1"/>
    <col min="2" max="2" width="20.33203125" style="4" bestFit="1" customWidth="1"/>
    <col min="3" max="3" width="28.1640625" style="4" customWidth="1"/>
    <col min="4" max="4" width="10.33203125" style="4" bestFit="1" customWidth="1"/>
    <col min="5" max="5" width="12.6640625" style="4" customWidth="1"/>
    <col min="6" max="6" width="18.5" style="4" bestFit="1" customWidth="1"/>
    <col min="7" max="7" width="34" style="4" bestFit="1" customWidth="1"/>
    <col min="8" max="8" width="11" style="4" bestFit="1" customWidth="1"/>
    <col min="9" max="9" width="13.83203125" style="4" bestFit="1" customWidth="1"/>
    <col min="10" max="10" width="11.33203125" style="9" bestFit="1" customWidth="1"/>
    <col min="11" max="11" width="20.33203125" style="4" customWidth="1"/>
    <col min="12" max="12" width="19.6640625" style="4" customWidth="1"/>
    <col min="13" max="16384" width="8.83203125" style="4"/>
  </cols>
  <sheetData>
    <row r="1" spans="1:12" ht="177" customHeight="1" thickBot="1">
      <c r="B1" s="63" t="s">
        <v>365</v>
      </c>
      <c r="C1" s="64"/>
      <c r="D1" s="64"/>
      <c r="E1" s="64"/>
      <c r="F1" s="64"/>
      <c r="G1" s="64"/>
      <c r="H1" s="64"/>
      <c r="I1" s="64"/>
      <c r="J1" s="64"/>
      <c r="K1" s="64"/>
    </row>
    <row r="2" spans="1:12" s="34" customFormat="1" ht="12.75" customHeight="1">
      <c r="A2" s="71" t="s">
        <v>4</v>
      </c>
      <c r="B2" s="65" t="s">
        <v>0</v>
      </c>
      <c r="C2" s="61" t="s">
        <v>72</v>
      </c>
      <c r="D2" s="61" t="s">
        <v>73</v>
      </c>
      <c r="E2" s="65" t="s">
        <v>116</v>
      </c>
      <c r="F2" s="65" t="s">
        <v>8</v>
      </c>
      <c r="G2" s="65" t="s">
        <v>117</v>
      </c>
      <c r="H2" s="67" t="s">
        <v>2</v>
      </c>
      <c r="I2" s="68"/>
      <c r="J2" s="65" t="s">
        <v>118</v>
      </c>
      <c r="K2" s="65" t="s">
        <v>42</v>
      </c>
      <c r="L2" s="69" t="s">
        <v>7</v>
      </c>
    </row>
    <row r="3" spans="1:12" s="34" customFormat="1" ht="21" customHeight="1" thickBot="1">
      <c r="A3" s="72"/>
      <c r="B3" s="62"/>
      <c r="C3" s="66"/>
      <c r="D3" s="66"/>
      <c r="E3" s="62"/>
      <c r="F3" s="62"/>
      <c r="G3" s="62"/>
      <c r="H3" s="35" t="s">
        <v>119</v>
      </c>
      <c r="I3" s="35" t="s">
        <v>120</v>
      </c>
      <c r="J3" s="62"/>
      <c r="K3" s="62"/>
      <c r="L3" s="70"/>
    </row>
    <row r="4" spans="1:12">
      <c r="A4" s="93" t="s">
        <v>51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17">
        <v>1</v>
      </c>
      <c r="B5" s="20" t="s">
        <v>216</v>
      </c>
      <c r="C5" s="13" t="s">
        <v>353</v>
      </c>
      <c r="D5" s="14">
        <v>52</v>
      </c>
      <c r="E5" s="11">
        <v>0.96640000000000004</v>
      </c>
      <c r="F5" s="15" t="s">
        <v>10</v>
      </c>
      <c r="G5" s="12" t="s">
        <v>36</v>
      </c>
      <c r="H5" s="37">
        <v>52.5</v>
      </c>
      <c r="I5" s="33">
        <v>30</v>
      </c>
      <c r="J5" s="37">
        <v>2635</v>
      </c>
      <c r="K5" s="33">
        <f t="shared" ref="K5" si="0">I5*H5*E5</f>
        <v>1522.0800000000002</v>
      </c>
      <c r="L5" s="12" t="s">
        <v>83</v>
      </c>
    </row>
    <row r="6" spans="1:12" s="34" customFormat="1" ht="16" customHeight="1">
      <c r="A6" s="97" t="s">
        <v>45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>
      <c r="A7" s="28">
        <v>1</v>
      </c>
      <c r="B7" s="48" t="s">
        <v>296</v>
      </c>
      <c r="C7" s="13" t="s">
        <v>297</v>
      </c>
      <c r="D7" s="18">
        <v>78.55</v>
      </c>
      <c r="E7" s="18">
        <v>0.66610000000000003</v>
      </c>
      <c r="F7" s="12" t="s">
        <v>298</v>
      </c>
      <c r="G7" s="12" t="s">
        <v>69</v>
      </c>
      <c r="H7" s="29">
        <v>80</v>
      </c>
      <c r="I7" s="28">
        <v>24</v>
      </c>
      <c r="J7" s="37">
        <v>1840</v>
      </c>
      <c r="K7" s="33">
        <f>I7*H7*E7</f>
        <v>1278.912</v>
      </c>
      <c r="L7" s="12" t="s">
        <v>299</v>
      </c>
    </row>
    <row r="8" spans="1:12">
      <c r="A8" s="28">
        <v>1</v>
      </c>
      <c r="B8" s="48" t="s">
        <v>307</v>
      </c>
      <c r="C8" s="13" t="s">
        <v>65</v>
      </c>
      <c r="D8" s="18">
        <v>80.5</v>
      </c>
      <c r="E8" s="18">
        <v>0.65500000000000003</v>
      </c>
      <c r="F8" s="12" t="s">
        <v>74</v>
      </c>
      <c r="G8" s="12" t="s">
        <v>36</v>
      </c>
      <c r="H8" s="29">
        <v>82.5</v>
      </c>
      <c r="I8" s="28">
        <v>23</v>
      </c>
      <c r="J8" s="37">
        <v>1841</v>
      </c>
      <c r="K8" s="33">
        <f>I8*H8*E8</f>
        <v>1242.8625</v>
      </c>
      <c r="L8" s="12" t="s">
        <v>11</v>
      </c>
    </row>
    <row r="9" spans="1:12" ht="15.75" customHeight="1">
      <c r="A9" s="94" t="s">
        <v>46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12">
      <c r="A10" s="33">
        <v>1</v>
      </c>
      <c r="B10" s="48" t="s">
        <v>122</v>
      </c>
      <c r="C10" s="49" t="s">
        <v>203</v>
      </c>
      <c r="D10" s="36">
        <v>84.5</v>
      </c>
      <c r="E10" s="36">
        <v>0.63490000000000002</v>
      </c>
      <c r="F10" s="12" t="s">
        <v>74</v>
      </c>
      <c r="G10" s="12" t="s">
        <v>36</v>
      </c>
      <c r="H10" s="37">
        <v>85</v>
      </c>
      <c r="I10" s="33">
        <v>38</v>
      </c>
      <c r="J10" s="37">
        <v>2635</v>
      </c>
      <c r="K10" s="33">
        <f>I10*H10*E10</f>
        <v>2050.7269999999999</v>
      </c>
      <c r="L10" s="12" t="s">
        <v>125</v>
      </c>
    </row>
    <row r="11" spans="1:12">
      <c r="A11" s="33">
        <v>1</v>
      </c>
      <c r="B11" s="48" t="s">
        <v>122</v>
      </c>
      <c r="C11" s="49" t="s">
        <v>352</v>
      </c>
      <c r="D11" s="36">
        <v>84.5</v>
      </c>
      <c r="E11" s="36">
        <v>0.63490000000000002</v>
      </c>
      <c r="F11" s="12" t="s">
        <v>74</v>
      </c>
      <c r="G11" s="12" t="s">
        <v>36</v>
      </c>
      <c r="H11" s="37">
        <v>85</v>
      </c>
      <c r="I11" s="33">
        <v>38</v>
      </c>
      <c r="J11" s="37">
        <v>2635</v>
      </c>
      <c r="K11" s="33">
        <f t="shared" ref="K11:K12" si="1">I11*H11*E11</f>
        <v>2050.7269999999999</v>
      </c>
      <c r="L11" s="12" t="s">
        <v>125</v>
      </c>
    </row>
    <row r="12" spans="1:12">
      <c r="A12" s="33">
        <v>1</v>
      </c>
      <c r="B12" s="48" t="s">
        <v>122</v>
      </c>
      <c r="C12" s="49" t="s">
        <v>66</v>
      </c>
      <c r="D12" s="36">
        <v>84.5</v>
      </c>
      <c r="E12" s="36">
        <v>0.63490000000000002</v>
      </c>
      <c r="F12" s="12" t="s">
        <v>74</v>
      </c>
      <c r="G12" s="12" t="s">
        <v>36</v>
      </c>
      <c r="H12" s="37">
        <v>85</v>
      </c>
      <c r="I12" s="33">
        <v>38</v>
      </c>
      <c r="J12" s="37">
        <v>2635</v>
      </c>
      <c r="K12" s="33">
        <f t="shared" si="1"/>
        <v>2050.7269999999999</v>
      </c>
      <c r="L12" s="12" t="s">
        <v>125</v>
      </c>
    </row>
    <row r="13" spans="1:12">
      <c r="A13" s="33">
        <v>2</v>
      </c>
      <c r="B13" s="20" t="s">
        <v>204</v>
      </c>
      <c r="C13" s="13" t="s">
        <v>205</v>
      </c>
      <c r="D13" s="14">
        <v>88.5</v>
      </c>
      <c r="E13" s="36">
        <v>0.61770000000000003</v>
      </c>
      <c r="F13" s="12" t="s">
        <v>221</v>
      </c>
      <c r="G13" s="12" t="s">
        <v>206</v>
      </c>
      <c r="H13" s="37">
        <v>90</v>
      </c>
      <c r="I13" s="33">
        <v>32</v>
      </c>
      <c r="J13" s="37">
        <v>2637</v>
      </c>
      <c r="K13" s="33">
        <f t="shared" ref="K13" si="2">I13*H13*E13</f>
        <v>1778.9760000000001</v>
      </c>
      <c r="L13" s="12" t="s">
        <v>11</v>
      </c>
    </row>
    <row r="14" spans="1:12">
      <c r="A14" s="33">
        <v>3</v>
      </c>
      <c r="B14" s="20" t="s">
        <v>175</v>
      </c>
      <c r="C14" s="13" t="s">
        <v>176</v>
      </c>
      <c r="D14" s="14">
        <v>82.6</v>
      </c>
      <c r="E14" s="36">
        <v>0.64410000000000001</v>
      </c>
      <c r="F14" s="12" t="s">
        <v>132</v>
      </c>
      <c r="G14" s="12" t="s">
        <v>134</v>
      </c>
      <c r="H14" s="37">
        <v>85</v>
      </c>
      <c r="I14" s="33">
        <v>30</v>
      </c>
      <c r="J14" s="37">
        <v>2636</v>
      </c>
      <c r="K14" s="33">
        <f t="shared" ref="K14" si="3">I14*H14*E14</f>
        <v>1642.4549999999999</v>
      </c>
      <c r="L14" s="12" t="s">
        <v>11</v>
      </c>
    </row>
    <row r="15" spans="1:12">
      <c r="A15" s="93" t="s">
        <v>47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>
      <c r="A16" s="17">
        <v>1</v>
      </c>
      <c r="B16" s="20" t="s">
        <v>284</v>
      </c>
      <c r="C16" s="13" t="s">
        <v>285</v>
      </c>
      <c r="D16" s="14">
        <v>92</v>
      </c>
      <c r="E16" s="11">
        <v>0.60470000000000002</v>
      </c>
      <c r="F16" s="15" t="s">
        <v>74</v>
      </c>
      <c r="G16" s="12" t="s">
        <v>286</v>
      </c>
      <c r="H16" s="37">
        <v>92.5</v>
      </c>
      <c r="I16" s="33">
        <v>35</v>
      </c>
      <c r="J16" s="37">
        <v>2635</v>
      </c>
      <c r="K16" s="33">
        <f t="shared" ref="K16" si="4">I16*H16*E16</f>
        <v>1957.7162499999999</v>
      </c>
      <c r="L16" s="12" t="s">
        <v>11</v>
      </c>
    </row>
    <row r="17" spans="1:12">
      <c r="A17" s="17">
        <v>1</v>
      </c>
      <c r="B17" s="20" t="s">
        <v>321</v>
      </c>
      <c r="C17" s="13" t="s">
        <v>322</v>
      </c>
      <c r="D17" s="14">
        <v>94.3</v>
      </c>
      <c r="E17" s="11">
        <v>0.59709999999999996</v>
      </c>
      <c r="F17" s="15" t="s">
        <v>10</v>
      </c>
      <c r="G17" s="12" t="s">
        <v>36</v>
      </c>
      <c r="H17" s="37">
        <v>95</v>
      </c>
      <c r="I17" s="33">
        <v>21</v>
      </c>
      <c r="J17" s="37">
        <v>2635</v>
      </c>
      <c r="K17" s="33">
        <f>I17*H17*E17</f>
        <v>1191.2144999999998</v>
      </c>
      <c r="L17" s="12" t="s">
        <v>83</v>
      </c>
    </row>
  </sheetData>
  <mergeCells count="16">
    <mergeCell ref="A4:L4"/>
    <mergeCell ref="A15:L15"/>
    <mergeCell ref="L2:L3"/>
    <mergeCell ref="A2:A3"/>
    <mergeCell ref="A6:L6"/>
    <mergeCell ref="A9:L9"/>
    <mergeCell ref="B1:K1"/>
    <mergeCell ref="B2:B3"/>
    <mergeCell ref="C2:C3"/>
    <mergeCell ref="D2:D3"/>
    <mergeCell ref="E2:E3"/>
    <mergeCell ref="F2:F3"/>
    <mergeCell ref="G2:G3"/>
    <mergeCell ref="H2:I2"/>
    <mergeCell ref="J2:J3"/>
    <mergeCell ref="K2:K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33" sqref="D33"/>
    </sheetView>
  </sheetViews>
  <sheetFormatPr baseColWidth="10" defaultColWidth="30.5" defaultRowHeight="13" x14ac:dyDescent="0"/>
  <cols>
    <col min="1" max="1" width="7.5" style="56" bestFit="1" customWidth="1"/>
    <col min="2" max="2" width="19.83203125" style="5" customWidth="1"/>
    <col min="3" max="3" width="27.5" style="5" customWidth="1"/>
    <col min="4" max="4" width="9.6640625" style="5" customWidth="1"/>
    <col min="5" max="5" width="9.5" style="5" bestFit="1" customWidth="1"/>
    <col min="6" max="6" width="18.1640625" style="5" bestFit="1" customWidth="1"/>
    <col min="7" max="7" width="34" style="5" bestFit="1" customWidth="1"/>
    <col min="8" max="8" width="6" style="5" customWidth="1"/>
    <col min="9" max="9" width="5.5" style="5" bestFit="1" customWidth="1"/>
    <col min="10" max="10" width="6.6640625" style="5" customWidth="1"/>
    <col min="11" max="11" width="5.5" style="5" bestFit="1" customWidth="1"/>
    <col min="12" max="12" width="11.33203125" style="5" bestFit="1" customWidth="1"/>
    <col min="13" max="13" width="10.5" style="5" customWidth="1"/>
    <col min="14" max="14" width="24.5" style="5" customWidth="1"/>
    <col min="15" max="16384" width="30.5" style="5"/>
  </cols>
  <sheetData>
    <row r="1" spans="1:14" s="4" customFormat="1" ht="177" customHeight="1" thickBot="1">
      <c r="A1" s="55"/>
      <c r="B1" s="79" t="s">
        <v>369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104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>
      <c r="A5" s="28">
        <v>1</v>
      </c>
      <c r="B5" s="20" t="s">
        <v>167</v>
      </c>
      <c r="C5" s="21" t="s">
        <v>295</v>
      </c>
      <c r="D5" s="14">
        <v>48</v>
      </c>
      <c r="E5" s="11">
        <v>2.3149999999999999</v>
      </c>
      <c r="F5" s="12" t="s">
        <v>132</v>
      </c>
      <c r="G5" s="12" t="s">
        <v>134</v>
      </c>
      <c r="H5" s="22">
        <v>92.5</v>
      </c>
      <c r="I5" s="22">
        <v>100</v>
      </c>
      <c r="J5" s="23">
        <v>110</v>
      </c>
      <c r="K5" s="29"/>
      <c r="L5" s="29">
        <v>100</v>
      </c>
      <c r="M5" s="28">
        <f>J5*E5</f>
        <v>254.65</v>
      </c>
      <c r="N5" s="12" t="s">
        <v>133</v>
      </c>
    </row>
    <row r="6" spans="1:14">
      <c r="A6" s="93" t="s">
        <v>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>
      <c r="A7" s="28">
        <v>1</v>
      </c>
      <c r="B7" s="20" t="s">
        <v>130</v>
      </c>
      <c r="C7" s="21" t="s">
        <v>131</v>
      </c>
      <c r="D7" s="14">
        <v>52</v>
      </c>
      <c r="E7" s="11">
        <v>2.0790000000000002</v>
      </c>
      <c r="F7" s="12" t="s">
        <v>132</v>
      </c>
      <c r="G7" s="12" t="s">
        <v>134</v>
      </c>
      <c r="H7" s="23">
        <v>102.5</v>
      </c>
      <c r="I7" s="22">
        <v>102.5</v>
      </c>
      <c r="J7" s="23"/>
      <c r="K7" s="29"/>
      <c r="L7" s="29">
        <v>102.5</v>
      </c>
      <c r="M7" s="28">
        <f>L7*E7</f>
        <v>213.09750000000003</v>
      </c>
      <c r="N7" s="12" t="s">
        <v>133</v>
      </c>
    </row>
    <row r="8" spans="1:14">
      <c r="A8" s="93" t="s">
        <v>57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>
      <c r="A9" s="28">
        <v>1</v>
      </c>
      <c r="B9" s="20" t="s">
        <v>157</v>
      </c>
      <c r="C9" s="21" t="s">
        <v>158</v>
      </c>
      <c r="D9" s="14">
        <v>55.58</v>
      </c>
      <c r="E9" s="11">
        <v>1.9168000000000001</v>
      </c>
      <c r="F9" s="12" t="s">
        <v>132</v>
      </c>
      <c r="G9" s="12" t="s">
        <v>134</v>
      </c>
      <c r="H9" s="22">
        <v>132.5</v>
      </c>
      <c r="I9" s="22">
        <v>142.5</v>
      </c>
      <c r="J9" s="22">
        <v>145.5</v>
      </c>
      <c r="K9" s="29"/>
      <c r="L9" s="29">
        <f>J9</f>
        <v>145.5</v>
      </c>
      <c r="M9" s="28">
        <f>J9*E9</f>
        <v>278.89440000000002</v>
      </c>
      <c r="N9" s="12" t="s">
        <v>133</v>
      </c>
    </row>
    <row r="10" spans="1:14">
      <c r="A10" s="93" t="s">
        <v>52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>
      <c r="A11" s="17">
        <v>1</v>
      </c>
      <c r="B11" s="20" t="s">
        <v>171</v>
      </c>
      <c r="C11" s="13" t="s">
        <v>172</v>
      </c>
      <c r="D11" s="14">
        <v>74.900000000000006</v>
      </c>
      <c r="E11" s="11">
        <v>1.5446</v>
      </c>
      <c r="F11" s="15" t="s">
        <v>132</v>
      </c>
      <c r="G11" s="12" t="s">
        <v>134</v>
      </c>
      <c r="H11" s="22">
        <v>120</v>
      </c>
      <c r="I11" s="22">
        <v>132.5</v>
      </c>
      <c r="J11" s="23">
        <v>135</v>
      </c>
      <c r="K11" s="45"/>
      <c r="L11" s="29">
        <f>I11</f>
        <v>132.5</v>
      </c>
      <c r="M11" s="28">
        <f>L11*E11</f>
        <v>204.65950000000001</v>
      </c>
      <c r="N11" s="45" t="s">
        <v>133</v>
      </c>
    </row>
    <row r="12" spans="1:14">
      <c r="A12" s="93" t="s">
        <v>52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>
      <c r="A13" s="28">
        <v>1</v>
      </c>
      <c r="B13" s="20" t="s">
        <v>112</v>
      </c>
      <c r="C13" s="21" t="s">
        <v>179</v>
      </c>
      <c r="D13" s="11">
        <v>75</v>
      </c>
      <c r="E13" s="11">
        <v>1.117</v>
      </c>
      <c r="F13" s="12" t="s">
        <v>12</v>
      </c>
      <c r="G13" s="12" t="s">
        <v>36</v>
      </c>
      <c r="H13" s="23">
        <v>225</v>
      </c>
      <c r="I13" s="22">
        <v>225</v>
      </c>
      <c r="J13" s="22">
        <v>237.5</v>
      </c>
      <c r="K13" s="29"/>
      <c r="L13" s="24">
        <f>J13</f>
        <v>237.5</v>
      </c>
      <c r="M13" s="24">
        <f>L13*E13</f>
        <v>265.28750000000002</v>
      </c>
      <c r="N13" s="12" t="s">
        <v>14</v>
      </c>
    </row>
    <row r="14" spans="1:14">
      <c r="A14" s="28">
        <v>1</v>
      </c>
      <c r="B14" s="20" t="s">
        <v>291</v>
      </c>
      <c r="C14" s="21" t="s">
        <v>292</v>
      </c>
      <c r="D14" s="14">
        <v>74.599999999999994</v>
      </c>
      <c r="E14" s="11">
        <v>1.1215999999999999</v>
      </c>
      <c r="F14" s="12" t="s">
        <v>132</v>
      </c>
      <c r="G14" s="12" t="s">
        <v>134</v>
      </c>
      <c r="H14" s="22">
        <v>170</v>
      </c>
      <c r="I14" s="22">
        <v>182.5</v>
      </c>
      <c r="J14" s="22">
        <v>190</v>
      </c>
      <c r="K14" s="30"/>
      <c r="L14" s="24">
        <v>190</v>
      </c>
      <c r="M14" s="29">
        <f>L14*E14</f>
        <v>213.10399999999998</v>
      </c>
      <c r="N14" s="12" t="s">
        <v>133</v>
      </c>
    </row>
    <row r="15" spans="1:14">
      <c r="A15" s="28">
        <v>2</v>
      </c>
      <c r="B15" s="20" t="s">
        <v>293</v>
      </c>
      <c r="C15" s="21" t="s">
        <v>294</v>
      </c>
      <c r="D15" s="11">
        <v>74.45</v>
      </c>
      <c r="E15" s="11">
        <v>1.1272</v>
      </c>
      <c r="F15" s="12" t="s">
        <v>132</v>
      </c>
      <c r="G15" s="12" t="s">
        <v>134</v>
      </c>
      <c r="H15" s="22">
        <v>160</v>
      </c>
      <c r="I15" s="23">
        <v>177.5</v>
      </c>
      <c r="J15" s="23"/>
      <c r="K15" s="30"/>
      <c r="L15" s="24">
        <v>160</v>
      </c>
      <c r="M15" s="29">
        <f>L15*E15</f>
        <v>180.352</v>
      </c>
      <c r="N15" s="12" t="s">
        <v>133</v>
      </c>
    </row>
    <row r="16" spans="1:14">
      <c r="A16" s="93" t="s">
        <v>45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>
      <c r="A17" s="28">
        <v>1</v>
      </c>
      <c r="B17" s="20" t="s">
        <v>191</v>
      </c>
      <c r="C17" s="21" t="s">
        <v>192</v>
      </c>
      <c r="D17" s="14">
        <v>81.900000000000006</v>
      </c>
      <c r="E17" s="11">
        <v>1.0351999999999999</v>
      </c>
      <c r="F17" s="12" t="s">
        <v>132</v>
      </c>
      <c r="G17" s="12" t="s">
        <v>134</v>
      </c>
      <c r="H17" s="22">
        <v>190</v>
      </c>
      <c r="I17" s="22">
        <v>202.5</v>
      </c>
      <c r="J17" s="23">
        <v>207.5</v>
      </c>
      <c r="K17" s="30"/>
      <c r="L17" s="24">
        <v>202.5</v>
      </c>
      <c r="M17" s="29">
        <f>L17*E17</f>
        <v>209.62799999999999</v>
      </c>
      <c r="N17" s="12" t="s">
        <v>133</v>
      </c>
    </row>
    <row r="18" spans="1:14">
      <c r="A18" s="93" t="s">
        <v>46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>
      <c r="A19" s="28">
        <v>1</v>
      </c>
      <c r="B19" s="20" t="s">
        <v>182</v>
      </c>
      <c r="C19" s="21" t="s">
        <v>183</v>
      </c>
      <c r="D19" s="14">
        <v>89</v>
      </c>
      <c r="E19" s="11">
        <v>0.97599999999999998</v>
      </c>
      <c r="F19" s="12" t="s">
        <v>132</v>
      </c>
      <c r="G19" s="12" t="s">
        <v>134</v>
      </c>
      <c r="H19" s="22">
        <v>210</v>
      </c>
      <c r="I19" s="23">
        <v>225</v>
      </c>
      <c r="J19" s="23"/>
      <c r="K19" s="30"/>
      <c r="L19" s="24">
        <f>H19</f>
        <v>210</v>
      </c>
      <c r="M19" s="29">
        <f>L19*E19</f>
        <v>204.96</v>
      </c>
      <c r="N19" s="12" t="s">
        <v>11</v>
      </c>
    </row>
    <row r="20" spans="1:14">
      <c r="A20" s="92" t="s">
        <v>47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5.75" customHeight="1">
      <c r="A21" s="17">
        <v>1</v>
      </c>
      <c r="B21" s="20" t="s">
        <v>214</v>
      </c>
      <c r="C21" s="13" t="s">
        <v>215</v>
      </c>
      <c r="D21" s="46">
        <v>99</v>
      </c>
      <c r="E21" s="11">
        <v>0.91900000000000004</v>
      </c>
      <c r="F21" s="12" t="s">
        <v>10</v>
      </c>
      <c r="G21" s="12" t="s">
        <v>36</v>
      </c>
      <c r="H21" s="22">
        <v>275</v>
      </c>
      <c r="I21" s="22">
        <v>310</v>
      </c>
      <c r="J21" s="23"/>
      <c r="K21" s="29"/>
      <c r="L21" s="24">
        <v>310</v>
      </c>
      <c r="M21" s="28">
        <f>L21*E21</f>
        <v>284.89</v>
      </c>
      <c r="N21" s="15" t="s">
        <v>11</v>
      </c>
    </row>
    <row r="22" spans="1:14" ht="15.75" customHeight="1">
      <c r="A22" s="17">
        <v>2</v>
      </c>
      <c r="B22" s="20" t="s">
        <v>282</v>
      </c>
      <c r="C22" s="13" t="s">
        <v>283</v>
      </c>
      <c r="D22" s="46">
        <v>92.6</v>
      </c>
      <c r="E22" s="11">
        <v>0.95040000000000002</v>
      </c>
      <c r="F22" s="12" t="s">
        <v>132</v>
      </c>
      <c r="G22" s="12" t="s">
        <v>134</v>
      </c>
      <c r="H22" s="22">
        <v>175</v>
      </c>
      <c r="I22" s="22">
        <v>190</v>
      </c>
      <c r="J22" s="22">
        <v>210</v>
      </c>
      <c r="K22" s="29"/>
      <c r="L22" s="24">
        <f>J22</f>
        <v>210</v>
      </c>
      <c r="M22" s="28">
        <f>L22*E22</f>
        <v>199.584</v>
      </c>
      <c r="N22" s="15" t="s">
        <v>133</v>
      </c>
    </row>
    <row r="23" spans="1:14" ht="15.75" customHeight="1">
      <c r="A23" s="17">
        <v>3</v>
      </c>
      <c r="B23" s="20" t="s">
        <v>212</v>
      </c>
      <c r="C23" s="13" t="s">
        <v>213</v>
      </c>
      <c r="D23" s="46">
        <v>98.8</v>
      </c>
      <c r="E23" s="11">
        <v>0.91920000000000002</v>
      </c>
      <c r="F23" s="18" t="s">
        <v>211</v>
      </c>
      <c r="G23" s="12" t="s">
        <v>134</v>
      </c>
      <c r="H23" s="22">
        <v>160</v>
      </c>
      <c r="I23" s="22">
        <v>180</v>
      </c>
      <c r="J23" s="22">
        <v>190</v>
      </c>
      <c r="K23" s="29"/>
      <c r="L23" s="24">
        <v>190</v>
      </c>
      <c r="M23" s="28">
        <f>L23*E23</f>
        <v>174.648</v>
      </c>
      <c r="N23" s="15" t="s">
        <v>133</v>
      </c>
    </row>
    <row r="24" spans="1:14">
      <c r="A24" s="92" t="s">
        <v>48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15.75" customHeight="1">
      <c r="A25" s="17">
        <v>1</v>
      </c>
      <c r="B25" s="20" t="s">
        <v>209</v>
      </c>
      <c r="C25" s="13" t="s">
        <v>210</v>
      </c>
      <c r="D25" s="46">
        <v>110</v>
      </c>
      <c r="E25" s="11">
        <v>0.88500000000000001</v>
      </c>
      <c r="F25" s="18" t="s">
        <v>211</v>
      </c>
      <c r="G25" s="12" t="s">
        <v>134</v>
      </c>
      <c r="H25" s="22">
        <v>160</v>
      </c>
      <c r="I25" s="22">
        <v>170</v>
      </c>
      <c r="J25" s="23">
        <v>185</v>
      </c>
      <c r="K25" s="29"/>
      <c r="L25" s="24">
        <v>170</v>
      </c>
      <c r="M25" s="28">
        <f>L25*E25</f>
        <v>150.44999999999999</v>
      </c>
      <c r="N25" s="15" t="s">
        <v>133</v>
      </c>
    </row>
  </sheetData>
  <mergeCells count="21">
    <mergeCell ref="A4:N4"/>
    <mergeCell ref="A6:N6"/>
    <mergeCell ref="A24:N24"/>
    <mergeCell ref="A20:N20"/>
    <mergeCell ref="A10:N10"/>
    <mergeCell ref="A18:N18"/>
    <mergeCell ref="A8:N8"/>
    <mergeCell ref="A12:N12"/>
    <mergeCell ref="A16:N16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14" sqref="F14"/>
    </sheetView>
  </sheetViews>
  <sheetFormatPr baseColWidth="10" defaultColWidth="30.5" defaultRowHeight="13" x14ac:dyDescent="0"/>
  <cols>
    <col min="1" max="1" width="7.5" style="56" bestFit="1" customWidth="1"/>
    <col min="2" max="2" width="20.83203125" style="5" customWidth="1"/>
    <col min="3" max="3" width="27.5" style="5" customWidth="1"/>
    <col min="4" max="4" width="13.6640625" style="5" bestFit="1" customWidth="1"/>
    <col min="5" max="5" width="9.5" style="5" bestFit="1" customWidth="1"/>
    <col min="6" max="6" width="18.83203125" style="5" bestFit="1" customWidth="1"/>
    <col min="7" max="7" width="29.1640625" style="5" bestFit="1" customWidth="1"/>
    <col min="8" max="8" width="6" style="5" customWidth="1"/>
    <col min="9" max="11" width="5.5" style="5" bestFit="1" customWidth="1"/>
    <col min="12" max="12" width="11.5" style="5" bestFit="1" customWidth="1"/>
    <col min="13" max="13" width="9" style="5" bestFit="1" customWidth="1"/>
    <col min="14" max="14" width="27.1640625" style="5" customWidth="1"/>
    <col min="15" max="16384" width="30.5" style="5"/>
  </cols>
  <sheetData>
    <row r="1" spans="1:14" s="4" customFormat="1" ht="177" customHeight="1" thickBot="1">
      <c r="A1" s="55"/>
      <c r="B1" s="79" t="s">
        <v>368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104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 s="7" customFormat="1" ht="18" customHeight="1">
      <c r="A4" s="111" t="s">
        <v>46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>
      <c r="A5" s="17">
        <v>1</v>
      </c>
      <c r="B5" s="20" t="s">
        <v>220</v>
      </c>
      <c r="C5" s="13" t="s">
        <v>22</v>
      </c>
      <c r="D5" s="14">
        <v>87.85</v>
      </c>
      <c r="E5" s="11">
        <v>0.90720000000000001</v>
      </c>
      <c r="F5" s="45" t="s">
        <v>129</v>
      </c>
      <c r="G5" s="12" t="s">
        <v>36</v>
      </c>
      <c r="H5" s="22">
        <v>250</v>
      </c>
      <c r="I5" s="22">
        <v>260</v>
      </c>
      <c r="J5" s="23">
        <v>265</v>
      </c>
      <c r="K5" s="29"/>
      <c r="L5" s="24">
        <v>260</v>
      </c>
      <c r="M5" s="28">
        <f>L5*E5</f>
        <v>235.87200000000001</v>
      </c>
      <c r="N5" s="15" t="s">
        <v>222</v>
      </c>
    </row>
    <row r="6" spans="1:14" s="7" customFormat="1" ht="18" customHeight="1">
      <c r="A6" s="92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>
      <c r="A7" s="17">
        <v>1</v>
      </c>
      <c r="B7" s="20" t="s">
        <v>105</v>
      </c>
      <c r="C7" s="13" t="s">
        <v>55</v>
      </c>
      <c r="D7" s="14">
        <v>102.4</v>
      </c>
      <c r="E7" s="11">
        <v>0.90720000000000001</v>
      </c>
      <c r="F7" s="45" t="s">
        <v>74</v>
      </c>
      <c r="G7" s="12" t="s">
        <v>36</v>
      </c>
      <c r="H7" s="22">
        <v>270</v>
      </c>
      <c r="I7" s="22">
        <v>285</v>
      </c>
      <c r="J7" s="22">
        <v>300</v>
      </c>
      <c r="K7" s="29"/>
      <c r="L7" s="24">
        <f>MAX(H7:J7)</f>
        <v>300</v>
      </c>
      <c r="M7" s="28">
        <f>L7*E7</f>
        <v>272.16000000000003</v>
      </c>
      <c r="N7" s="15" t="s">
        <v>83</v>
      </c>
    </row>
    <row r="8" spans="1:14" s="7" customFormat="1">
      <c r="A8" s="92" t="s">
        <v>53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>
      <c r="A9" s="17">
        <v>1</v>
      </c>
      <c r="B9" s="20" t="s">
        <v>218</v>
      </c>
      <c r="C9" s="13" t="s">
        <v>219</v>
      </c>
      <c r="D9" s="14">
        <v>114.15</v>
      </c>
      <c r="E9" s="11">
        <v>0.87460000000000004</v>
      </c>
      <c r="F9" s="45" t="s">
        <v>221</v>
      </c>
      <c r="G9" s="12" t="s">
        <v>69</v>
      </c>
      <c r="H9" s="22">
        <v>270</v>
      </c>
      <c r="I9" s="23">
        <v>290</v>
      </c>
      <c r="J9" s="23">
        <v>290</v>
      </c>
      <c r="K9" s="29"/>
      <c r="L9" s="24">
        <v>270</v>
      </c>
      <c r="M9" s="28">
        <f>L9*E9</f>
        <v>236.14200000000002</v>
      </c>
      <c r="N9" s="15" t="s">
        <v>361</v>
      </c>
    </row>
  </sheetData>
  <mergeCells count="15">
    <mergeCell ref="A8:N8"/>
    <mergeCell ref="A4:N4"/>
    <mergeCell ref="A6:N6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G24" sqref="G24"/>
    </sheetView>
  </sheetViews>
  <sheetFormatPr baseColWidth="10" defaultColWidth="30.5" defaultRowHeight="13" x14ac:dyDescent="0"/>
  <cols>
    <col min="1" max="1" width="7.5" style="56" bestFit="1" customWidth="1"/>
    <col min="2" max="2" width="19.83203125" style="5" customWidth="1"/>
    <col min="3" max="3" width="27.5" style="5" customWidth="1"/>
    <col min="4" max="4" width="9.6640625" style="5" customWidth="1"/>
    <col min="5" max="5" width="9.5" style="5" bestFit="1" customWidth="1"/>
    <col min="6" max="6" width="17.6640625" style="5" bestFit="1" customWidth="1"/>
    <col min="7" max="7" width="34" style="5" bestFit="1" customWidth="1"/>
    <col min="8" max="8" width="6" style="5" customWidth="1"/>
    <col min="9" max="9" width="5.5" style="5" bestFit="1" customWidth="1"/>
    <col min="10" max="10" width="6.6640625" style="5" customWidth="1"/>
    <col min="11" max="11" width="5.5" style="5" bestFit="1" customWidth="1"/>
    <col min="12" max="12" width="11.33203125" style="5" bestFit="1" customWidth="1"/>
    <col min="13" max="13" width="9" style="5" bestFit="1" customWidth="1"/>
    <col min="14" max="14" width="29.1640625" style="5" customWidth="1"/>
    <col min="15" max="16384" width="30.5" style="5"/>
  </cols>
  <sheetData>
    <row r="1" spans="1:14" s="4" customFormat="1" ht="177" customHeight="1" thickBot="1">
      <c r="A1" s="55"/>
      <c r="B1" s="79" t="s">
        <v>367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104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>
      <c r="A4" s="111" t="s">
        <v>50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.75" customHeight="1">
      <c r="A5" s="17">
        <v>1</v>
      </c>
      <c r="B5" s="20" t="s">
        <v>278</v>
      </c>
      <c r="C5" s="13" t="s">
        <v>351</v>
      </c>
      <c r="D5" s="46">
        <v>48</v>
      </c>
      <c r="E5" s="11">
        <v>2.3149999999999999</v>
      </c>
      <c r="F5" s="12" t="s">
        <v>199</v>
      </c>
      <c r="G5" s="12" t="s">
        <v>36</v>
      </c>
      <c r="H5" s="22">
        <v>95</v>
      </c>
      <c r="I5" s="23">
        <v>102.5</v>
      </c>
      <c r="J5" s="23">
        <v>102.5</v>
      </c>
      <c r="K5" s="29"/>
      <c r="L5" s="24">
        <v>95</v>
      </c>
      <c r="M5" s="28">
        <f>L5*E5</f>
        <v>219.92499999999998</v>
      </c>
      <c r="N5" s="15" t="s">
        <v>11</v>
      </c>
    </row>
    <row r="6" spans="1:14">
      <c r="A6" s="92" t="s">
        <v>57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 customHeight="1">
      <c r="A7" s="17">
        <v>1</v>
      </c>
      <c r="B7" s="20" t="s">
        <v>106</v>
      </c>
      <c r="C7" s="13" t="s">
        <v>56</v>
      </c>
      <c r="D7" s="46">
        <v>55.78</v>
      </c>
      <c r="E7" s="11">
        <v>1.5944</v>
      </c>
      <c r="F7" s="12" t="s">
        <v>199</v>
      </c>
      <c r="G7" s="12" t="s">
        <v>36</v>
      </c>
      <c r="H7" s="22">
        <v>150</v>
      </c>
      <c r="I7" s="23">
        <v>160</v>
      </c>
      <c r="J7" s="23" t="s">
        <v>96</v>
      </c>
      <c r="K7" s="29"/>
      <c r="L7" s="24">
        <v>150</v>
      </c>
      <c r="M7" s="28">
        <f>L7*E7</f>
        <v>239.16</v>
      </c>
      <c r="N7" s="15" t="s">
        <v>107</v>
      </c>
    </row>
    <row r="8" spans="1:14">
      <c r="A8" s="92" t="s">
        <v>63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5.75" customHeight="1">
      <c r="A9" s="17">
        <v>1</v>
      </c>
      <c r="B9" s="20" t="s">
        <v>269</v>
      </c>
      <c r="C9" s="13" t="s">
        <v>186</v>
      </c>
      <c r="D9" s="46">
        <v>67.5</v>
      </c>
      <c r="E9" s="11">
        <v>1.2370000000000001</v>
      </c>
      <c r="F9" s="12" t="s">
        <v>132</v>
      </c>
      <c r="G9" s="12" t="s">
        <v>134</v>
      </c>
      <c r="H9" s="23">
        <v>190</v>
      </c>
      <c r="I9" s="22">
        <v>190</v>
      </c>
      <c r="J9" s="23">
        <v>202.5</v>
      </c>
      <c r="K9" s="29"/>
      <c r="L9" s="24">
        <v>190</v>
      </c>
      <c r="M9" s="28">
        <f>L9*E9</f>
        <v>235.03000000000003</v>
      </c>
      <c r="N9" s="15" t="s">
        <v>133</v>
      </c>
    </row>
    <row r="10" spans="1:14">
      <c r="A10" s="92" t="s">
        <v>45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5.75" customHeight="1">
      <c r="A11" s="17">
        <v>1</v>
      </c>
      <c r="B11" s="20" t="s">
        <v>175</v>
      </c>
      <c r="C11" s="13" t="s">
        <v>176</v>
      </c>
      <c r="D11" s="46">
        <v>82.5</v>
      </c>
      <c r="E11" s="11">
        <v>1.0289999999999999</v>
      </c>
      <c r="F11" s="12" t="s">
        <v>132</v>
      </c>
      <c r="G11" s="12" t="s">
        <v>134</v>
      </c>
      <c r="H11" s="22">
        <v>220</v>
      </c>
      <c r="I11" s="22">
        <v>245.5</v>
      </c>
      <c r="J11" s="23"/>
      <c r="K11" s="29"/>
      <c r="L11" s="24">
        <f>I11</f>
        <v>245.5</v>
      </c>
      <c r="M11" s="28">
        <f>L11*E11</f>
        <v>252.61949999999999</v>
      </c>
      <c r="N11" s="15" t="s">
        <v>11</v>
      </c>
    </row>
  </sheetData>
  <mergeCells count="16">
    <mergeCell ref="A10:N10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A8:N8"/>
    <mergeCell ref="A4:N4"/>
    <mergeCell ref="L2:L3"/>
    <mergeCell ref="M2:M3"/>
    <mergeCell ref="N2:N3"/>
    <mergeCell ref="A6:N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G44" sqref="G44"/>
    </sheetView>
  </sheetViews>
  <sheetFormatPr baseColWidth="10" defaultColWidth="30.5" defaultRowHeight="14" x14ac:dyDescent="0"/>
  <cols>
    <col min="1" max="1" width="7.5" style="59" bestFit="1" customWidth="1"/>
    <col min="2" max="2" width="20" style="3" customWidth="1"/>
    <col min="3" max="3" width="26.5" style="3" customWidth="1"/>
    <col min="4" max="4" width="8.6640625" style="2" customWidth="1"/>
    <col min="5" max="5" width="10.6640625" style="2" customWidth="1"/>
    <col min="6" max="6" width="14.5" style="3" customWidth="1"/>
    <col min="7" max="7" width="29.1640625" style="3" bestFit="1" customWidth="1"/>
    <col min="8" max="8" width="5.83203125" style="2" customWidth="1"/>
    <col min="9" max="9" width="5.6640625" style="2" customWidth="1"/>
    <col min="10" max="10" width="6.5" style="2" customWidth="1"/>
    <col min="11" max="11" width="4.83203125" style="2" customWidth="1"/>
    <col min="12" max="12" width="7.6640625" style="2" hidden="1" customWidth="1"/>
    <col min="13" max="13" width="6.5" style="2" customWidth="1"/>
    <col min="14" max="14" width="5.5" style="2" customWidth="1"/>
    <col min="15" max="15" width="5.83203125" style="2" customWidth="1"/>
    <col min="16" max="16" width="5.1640625" style="2" customWidth="1"/>
    <col min="17" max="17" width="7.6640625" style="2" hidden="1" customWidth="1"/>
    <col min="18" max="18" width="5.5" style="2" customWidth="1"/>
    <col min="19" max="19" width="6" style="2" customWidth="1"/>
    <col min="20" max="20" width="5.5" style="2" customWidth="1"/>
    <col min="21" max="21" width="5.1640625" style="2" customWidth="1"/>
    <col min="22" max="22" width="7.6640625" style="2" hidden="1" customWidth="1"/>
    <col min="23" max="23" width="7.6640625" style="2" customWidth="1"/>
    <col min="24" max="24" width="9.83203125" style="2" customWidth="1"/>
    <col min="25" max="25" width="15.5" style="3" customWidth="1"/>
    <col min="26" max="16384" width="30.5" style="2"/>
  </cols>
  <sheetData>
    <row r="1" spans="1:25" s="1" customFormat="1" ht="183" customHeight="1" thickBot="1">
      <c r="A1" s="55"/>
      <c r="B1" s="79" t="s">
        <v>376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7" customFormat="1" ht="15" customHeight="1">
      <c r="A2" s="99" t="s">
        <v>4</v>
      </c>
      <c r="B2" s="86" t="s">
        <v>0</v>
      </c>
      <c r="C2" s="101" t="s">
        <v>19</v>
      </c>
      <c r="D2" s="101" t="s">
        <v>73</v>
      </c>
      <c r="E2" s="101" t="s">
        <v>39</v>
      </c>
      <c r="F2" s="101" t="s">
        <v>8</v>
      </c>
      <c r="G2" s="86" t="s">
        <v>94</v>
      </c>
      <c r="H2" s="85" t="s">
        <v>3</v>
      </c>
      <c r="I2" s="85"/>
      <c r="J2" s="85"/>
      <c r="K2" s="85"/>
      <c r="L2" s="85"/>
      <c r="M2" s="85" t="s">
        <v>59</v>
      </c>
      <c r="N2" s="85"/>
      <c r="O2" s="85"/>
      <c r="P2" s="85"/>
      <c r="Q2" s="85"/>
      <c r="R2" s="85" t="s">
        <v>15</v>
      </c>
      <c r="S2" s="85"/>
      <c r="T2" s="85"/>
      <c r="U2" s="85"/>
      <c r="V2" s="85"/>
      <c r="W2" s="86" t="s">
        <v>1</v>
      </c>
      <c r="X2" s="86" t="s">
        <v>42</v>
      </c>
      <c r="Y2" s="87" t="s">
        <v>7</v>
      </c>
    </row>
    <row r="3" spans="1:25" s="7" customFormat="1" ht="33.75" customHeight="1" thickBot="1">
      <c r="A3" s="104"/>
      <c r="B3" s="89"/>
      <c r="C3" s="107"/>
      <c r="D3" s="107"/>
      <c r="E3" s="107"/>
      <c r="F3" s="107"/>
      <c r="G3" s="89"/>
      <c r="H3" s="88">
        <v>1</v>
      </c>
      <c r="I3" s="88">
        <v>2</v>
      </c>
      <c r="J3" s="88">
        <v>3</v>
      </c>
      <c r="K3" s="88" t="s">
        <v>40</v>
      </c>
      <c r="L3" s="88" t="s">
        <v>58</v>
      </c>
      <c r="M3" s="88">
        <v>1</v>
      </c>
      <c r="N3" s="88">
        <v>2</v>
      </c>
      <c r="O3" s="88">
        <v>3</v>
      </c>
      <c r="P3" s="88" t="s">
        <v>40</v>
      </c>
      <c r="Q3" s="88" t="s">
        <v>58</v>
      </c>
      <c r="R3" s="88">
        <v>1</v>
      </c>
      <c r="S3" s="88">
        <v>2</v>
      </c>
      <c r="T3" s="88">
        <v>3</v>
      </c>
      <c r="U3" s="88" t="s">
        <v>40</v>
      </c>
      <c r="V3" s="88" t="s">
        <v>58</v>
      </c>
      <c r="W3" s="89"/>
      <c r="X3" s="89"/>
      <c r="Y3" s="90"/>
    </row>
    <row r="4" spans="1:25">
      <c r="A4" s="111" t="s">
        <v>47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>
      <c r="A5" s="28">
        <v>1</v>
      </c>
      <c r="B5" s="20" t="s">
        <v>325</v>
      </c>
      <c r="C5" s="13" t="s">
        <v>326</v>
      </c>
      <c r="D5" s="11">
        <v>96.3</v>
      </c>
      <c r="E5" s="11">
        <v>0.9294</v>
      </c>
      <c r="F5" s="12" t="s">
        <v>199</v>
      </c>
      <c r="G5" s="12" t="s">
        <v>36</v>
      </c>
      <c r="H5" s="22">
        <v>260</v>
      </c>
      <c r="I5" s="22">
        <v>275</v>
      </c>
      <c r="J5" s="23">
        <v>285</v>
      </c>
      <c r="K5" s="30"/>
      <c r="L5" s="24"/>
      <c r="M5" s="23">
        <v>180</v>
      </c>
      <c r="N5" s="22">
        <v>190</v>
      </c>
      <c r="O5" s="22">
        <v>200</v>
      </c>
      <c r="P5" s="30"/>
      <c r="Q5" s="24"/>
      <c r="R5" s="22">
        <v>270</v>
      </c>
      <c r="S5" s="22">
        <v>285</v>
      </c>
      <c r="T5" s="22">
        <v>295</v>
      </c>
      <c r="U5" s="24"/>
      <c r="V5" s="24"/>
      <c r="W5" s="24">
        <f>T5+O5+I5</f>
        <v>770</v>
      </c>
      <c r="X5" s="28">
        <f>W5*E5</f>
        <v>715.63800000000003</v>
      </c>
      <c r="Y5" s="12" t="s">
        <v>11</v>
      </c>
    </row>
    <row r="6" spans="1:25">
      <c r="A6" s="92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>
      <c r="A7" s="28">
        <v>1</v>
      </c>
      <c r="B7" s="20" t="s">
        <v>323</v>
      </c>
      <c r="C7" s="13" t="s">
        <v>324</v>
      </c>
      <c r="D7" s="11">
        <v>109.7</v>
      </c>
      <c r="E7" s="11">
        <v>0.88680000000000003</v>
      </c>
      <c r="F7" s="12" t="s">
        <v>10</v>
      </c>
      <c r="G7" s="12" t="s">
        <v>36</v>
      </c>
      <c r="H7" s="22">
        <v>285</v>
      </c>
      <c r="I7" s="23">
        <v>300</v>
      </c>
      <c r="J7" s="22">
        <v>300</v>
      </c>
      <c r="K7" s="30"/>
      <c r="L7" s="24"/>
      <c r="M7" s="22">
        <v>215</v>
      </c>
      <c r="N7" s="23">
        <v>225</v>
      </c>
      <c r="O7" s="23">
        <v>225</v>
      </c>
      <c r="P7" s="30"/>
      <c r="Q7" s="24"/>
      <c r="R7" s="22">
        <v>210</v>
      </c>
      <c r="S7" s="22">
        <v>225</v>
      </c>
      <c r="T7" s="23">
        <v>255</v>
      </c>
      <c r="U7" s="24"/>
      <c r="V7" s="24"/>
      <c r="W7" s="24">
        <f>S7+M7+J7</f>
        <v>740</v>
      </c>
      <c r="X7" s="28">
        <f>W7*E7</f>
        <v>656.23199999999997</v>
      </c>
      <c r="Y7" s="12" t="s">
        <v>11</v>
      </c>
    </row>
    <row r="8" spans="1:25">
      <c r="A8" s="28"/>
      <c r="B8" s="20" t="s">
        <v>226</v>
      </c>
      <c r="C8" s="13" t="s">
        <v>356</v>
      </c>
      <c r="D8" s="11">
        <v>107.8</v>
      </c>
      <c r="E8" s="11">
        <v>0.89</v>
      </c>
      <c r="F8" s="12" t="s">
        <v>74</v>
      </c>
      <c r="G8" s="12" t="s">
        <v>69</v>
      </c>
      <c r="H8" s="23">
        <v>350</v>
      </c>
      <c r="I8" s="22">
        <v>350</v>
      </c>
      <c r="J8" s="22">
        <v>360</v>
      </c>
      <c r="K8" s="30"/>
      <c r="L8" s="24">
        <f>MAX(H8:J8)</f>
        <v>360</v>
      </c>
      <c r="M8" s="22">
        <v>235</v>
      </c>
      <c r="N8" s="22">
        <v>240</v>
      </c>
      <c r="O8" s="23">
        <v>260</v>
      </c>
      <c r="P8" s="30"/>
      <c r="Q8" s="24">
        <f>MAX(M8:O8)</f>
        <v>260</v>
      </c>
      <c r="R8" s="23">
        <v>342.5</v>
      </c>
      <c r="S8" s="23">
        <v>342.5</v>
      </c>
      <c r="T8" s="23">
        <v>342.5</v>
      </c>
      <c r="U8" s="24"/>
      <c r="V8" s="24">
        <f>MAX(R8:T8)</f>
        <v>342.5</v>
      </c>
      <c r="W8" s="58">
        <v>0</v>
      </c>
      <c r="X8" s="28">
        <f>W8*E8</f>
        <v>0</v>
      </c>
      <c r="Y8" s="12" t="s">
        <v>227</v>
      </c>
    </row>
  </sheetData>
  <mergeCells count="16">
    <mergeCell ref="A4:Y4"/>
    <mergeCell ref="A6:Y6"/>
    <mergeCell ref="R2:V2"/>
    <mergeCell ref="W2:W3"/>
    <mergeCell ref="X2:X3"/>
    <mergeCell ref="Y2:Y3"/>
    <mergeCell ref="B1:Y1"/>
    <mergeCell ref="A2:A3"/>
    <mergeCell ref="B2:B3"/>
    <mergeCell ref="C2:C3"/>
    <mergeCell ref="D2:D3"/>
    <mergeCell ref="E2:E3"/>
    <mergeCell ref="F2:F3"/>
    <mergeCell ref="G2:G3"/>
    <mergeCell ref="H2:L2"/>
    <mergeCell ref="M2:Q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F23" sqref="F23"/>
    </sheetView>
  </sheetViews>
  <sheetFormatPr baseColWidth="10" defaultColWidth="30.5" defaultRowHeight="13" x14ac:dyDescent="0"/>
  <cols>
    <col min="1" max="1" width="7.5" style="56" bestFit="1" customWidth="1"/>
    <col min="2" max="2" width="20.83203125" style="5" customWidth="1"/>
    <col min="3" max="3" width="27.5" style="5" customWidth="1"/>
    <col min="4" max="4" width="13.6640625" style="5" bestFit="1" customWidth="1"/>
    <col min="5" max="5" width="9.5" style="5" bestFit="1" customWidth="1"/>
    <col min="6" max="6" width="18.83203125" style="5" bestFit="1" customWidth="1"/>
    <col min="7" max="7" width="29.1640625" style="5" bestFit="1" customWidth="1"/>
    <col min="8" max="8" width="6" style="5" customWidth="1"/>
    <col min="9" max="11" width="5.5" style="5" bestFit="1" customWidth="1"/>
    <col min="12" max="12" width="11.5" style="5" bestFit="1" customWidth="1"/>
    <col min="13" max="13" width="9" style="5" bestFit="1" customWidth="1"/>
    <col min="14" max="14" width="29" style="5" customWidth="1"/>
    <col min="15" max="16384" width="30.5" style="5"/>
  </cols>
  <sheetData>
    <row r="1" spans="1:14" s="4" customFormat="1" ht="177" customHeight="1" thickBot="1">
      <c r="A1" s="55"/>
      <c r="B1" s="79" t="s">
        <v>366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104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 s="7" customFormat="1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>
      <c r="A5" s="17">
        <v>1</v>
      </c>
      <c r="B5" s="20" t="s">
        <v>329</v>
      </c>
      <c r="C5" s="13" t="s">
        <v>330</v>
      </c>
      <c r="D5" s="14">
        <v>103.4</v>
      </c>
      <c r="E5" s="11">
        <v>0.90359999999999996</v>
      </c>
      <c r="F5" s="45" t="s">
        <v>74</v>
      </c>
      <c r="G5" s="12" t="s">
        <v>36</v>
      </c>
      <c r="H5" s="22">
        <v>270</v>
      </c>
      <c r="I5" s="22">
        <v>285</v>
      </c>
      <c r="J5" s="23">
        <v>290</v>
      </c>
      <c r="K5" s="29"/>
      <c r="L5" s="24">
        <v>285</v>
      </c>
      <c r="M5" s="28">
        <f>L5*E5</f>
        <v>257.52600000000001</v>
      </c>
      <c r="N5" s="15" t="s">
        <v>11</v>
      </c>
    </row>
  </sheetData>
  <mergeCells count="13">
    <mergeCell ref="M2:M3"/>
    <mergeCell ref="N2:N3"/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D27" sqref="D27"/>
    </sheetView>
  </sheetViews>
  <sheetFormatPr baseColWidth="10" defaultColWidth="30.5" defaultRowHeight="14" x14ac:dyDescent="0"/>
  <cols>
    <col min="1" max="1" width="7.5" style="59" bestFit="1" customWidth="1"/>
    <col min="2" max="2" width="17.83203125" style="3" customWidth="1"/>
    <col min="3" max="3" width="26.1640625" style="2" customWidth="1"/>
    <col min="4" max="4" width="10.33203125" style="2" bestFit="1" customWidth="1"/>
    <col min="5" max="5" width="13" style="2" customWidth="1"/>
    <col min="6" max="6" width="17.6640625" style="2" customWidth="1"/>
    <col min="7" max="7" width="25.5" style="2" bestFit="1" customWidth="1"/>
    <col min="8" max="8" width="5.33203125" style="2" bestFit="1" customWidth="1"/>
    <col min="9" max="9" width="6.33203125" style="2" bestFit="1" customWidth="1"/>
    <col min="10" max="10" width="6.5" style="2" customWidth="1"/>
    <col min="11" max="11" width="7.33203125" style="2" customWidth="1"/>
    <col min="12" max="12" width="8.33203125" style="2" hidden="1" customWidth="1"/>
    <col min="13" max="13" width="7.5" style="2" customWidth="1"/>
    <col min="14" max="14" width="6.33203125" style="2" bestFit="1" customWidth="1"/>
    <col min="15" max="15" width="6" style="2" bestFit="1" customWidth="1"/>
    <col min="16" max="16" width="7" style="2" bestFit="1" customWidth="1"/>
    <col min="17" max="17" width="10" style="2" hidden="1" customWidth="1"/>
    <col min="18" max="18" width="7.83203125" style="2" bestFit="1" customWidth="1"/>
    <col min="19" max="19" width="8" style="2" bestFit="1" customWidth="1"/>
    <col min="20" max="20" width="15.5" style="2" customWidth="1"/>
    <col min="21" max="16384" width="30.5" style="2"/>
  </cols>
  <sheetData>
    <row r="1" spans="1:20" s="4" customFormat="1" ht="177" customHeight="1" thickBot="1">
      <c r="A1" s="55"/>
      <c r="B1" s="79" t="s">
        <v>363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7" customFormat="1" ht="15" customHeight="1">
      <c r="A2" s="75" t="s">
        <v>4</v>
      </c>
      <c r="B2" s="77" t="s">
        <v>0</v>
      </c>
      <c r="C2" s="84" t="s">
        <v>72</v>
      </c>
      <c r="D2" s="84" t="s">
        <v>73</v>
      </c>
      <c r="E2" s="77" t="s">
        <v>116</v>
      </c>
      <c r="F2" s="77" t="s">
        <v>8</v>
      </c>
      <c r="G2" s="77" t="s">
        <v>117</v>
      </c>
      <c r="H2" s="85" t="s">
        <v>17</v>
      </c>
      <c r="I2" s="85"/>
      <c r="J2" s="85"/>
      <c r="K2" s="85"/>
      <c r="L2" s="85"/>
      <c r="M2" s="85" t="s">
        <v>18</v>
      </c>
      <c r="N2" s="85"/>
      <c r="O2" s="85"/>
      <c r="P2" s="85"/>
      <c r="Q2" s="85"/>
      <c r="R2" s="86" t="s">
        <v>1</v>
      </c>
      <c r="S2" s="86" t="s">
        <v>42</v>
      </c>
      <c r="T2" s="87" t="s">
        <v>7</v>
      </c>
    </row>
    <row r="3" spans="1:20" s="7" customFormat="1" ht="21" customHeight="1" thickBot="1">
      <c r="A3" s="76"/>
      <c r="B3" s="78"/>
      <c r="C3" s="78"/>
      <c r="D3" s="78"/>
      <c r="E3" s="78"/>
      <c r="F3" s="78"/>
      <c r="G3" s="78"/>
      <c r="H3" s="88">
        <v>1</v>
      </c>
      <c r="I3" s="88">
        <v>2</v>
      </c>
      <c r="J3" s="88">
        <v>3</v>
      </c>
      <c r="K3" s="88" t="s">
        <v>40</v>
      </c>
      <c r="L3" s="88" t="s">
        <v>58</v>
      </c>
      <c r="M3" s="88">
        <v>1</v>
      </c>
      <c r="N3" s="88">
        <v>2</v>
      </c>
      <c r="O3" s="88">
        <v>3</v>
      </c>
      <c r="P3" s="88" t="s">
        <v>40</v>
      </c>
      <c r="Q3" s="88" t="s">
        <v>58</v>
      </c>
      <c r="R3" s="89"/>
      <c r="S3" s="89"/>
      <c r="T3" s="90"/>
    </row>
    <row r="4" spans="1:20" s="7" customFormat="1" ht="13">
      <c r="A4" s="81" t="s">
        <v>46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</row>
    <row r="5" spans="1:20">
      <c r="A5" s="28">
        <v>1</v>
      </c>
      <c r="B5" s="39" t="s">
        <v>126</v>
      </c>
      <c r="C5" s="41" t="s">
        <v>70</v>
      </c>
      <c r="D5" s="40">
        <v>84.6</v>
      </c>
      <c r="E5" s="40">
        <v>0.62549999999999994</v>
      </c>
      <c r="F5" s="39" t="s">
        <v>74</v>
      </c>
      <c r="G5" s="12" t="s">
        <v>71</v>
      </c>
      <c r="H5" s="42">
        <v>50</v>
      </c>
      <c r="I5" s="42">
        <v>55</v>
      </c>
      <c r="J5" s="27">
        <v>57.5</v>
      </c>
      <c r="K5" s="29"/>
      <c r="L5" s="43">
        <f>MAX(H5:J5)</f>
        <v>57.5</v>
      </c>
      <c r="M5" s="42">
        <v>60</v>
      </c>
      <c r="N5" s="42">
        <v>65</v>
      </c>
      <c r="O5" s="43" t="s">
        <v>9</v>
      </c>
      <c r="P5" s="29"/>
      <c r="Q5" s="43">
        <f>MAX(M5:O5)</f>
        <v>65</v>
      </c>
      <c r="R5" s="29">
        <f>I5+N5</f>
        <v>120</v>
      </c>
      <c r="S5" s="28">
        <f>R5*E5</f>
        <v>75.059999999999988</v>
      </c>
      <c r="T5" s="39" t="s">
        <v>83</v>
      </c>
    </row>
  </sheetData>
  <mergeCells count="14">
    <mergeCell ref="A4:T4"/>
    <mergeCell ref="M2:Q2"/>
    <mergeCell ref="R2:R3"/>
    <mergeCell ref="S2:S3"/>
    <mergeCell ref="T2:T3"/>
    <mergeCell ref="B1:T1"/>
    <mergeCell ref="A2:A3"/>
    <mergeCell ref="B2:B3"/>
    <mergeCell ref="C2:C3"/>
    <mergeCell ref="D2:D3"/>
    <mergeCell ref="E2:E3"/>
    <mergeCell ref="F2:F3"/>
    <mergeCell ref="G2:G3"/>
    <mergeCell ref="H2:L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F14" sqref="F14"/>
    </sheetView>
  </sheetViews>
  <sheetFormatPr baseColWidth="10" defaultColWidth="30.5" defaultRowHeight="13" x14ac:dyDescent="0"/>
  <cols>
    <col min="1" max="1" width="7.5" style="56" bestFit="1" customWidth="1"/>
    <col min="2" max="2" width="21.5" style="5" bestFit="1" customWidth="1"/>
    <col min="3" max="3" width="25.5" style="6" customWidth="1"/>
    <col min="4" max="4" width="10.6640625" style="5" customWidth="1"/>
    <col min="5" max="5" width="9.5" style="5" bestFit="1" customWidth="1"/>
    <col min="6" max="6" width="14.6640625" style="6" customWidth="1"/>
    <col min="7" max="7" width="36.1640625" style="6" bestFit="1" customWidth="1"/>
    <col min="8" max="10" width="7.33203125" style="8" customWidth="1"/>
    <col min="11" max="11" width="5" style="8" customWidth="1"/>
    <col min="12" max="12" width="7.33203125" style="8" hidden="1" customWidth="1"/>
    <col min="13" max="15" width="7.33203125" style="8" customWidth="1"/>
    <col min="16" max="16" width="4.83203125" style="8" customWidth="1"/>
    <col min="17" max="17" width="7.33203125" style="8" hidden="1" customWidth="1"/>
    <col min="18" max="20" width="7.33203125" style="5" customWidth="1"/>
    <col min="21" max="21" width="4.5" style="5" customWidth="1"/>
    <col min="22" max="22" width="6.5" style="5" hidden="1" customWidth="1"/>
    <col min="23" max="23" width="8" style="5" customWidth="1"/>
    <col min="24" max="24" width="9.1640625" style="5" bestFit="1" customWidth="1"/>
    <col min="25" max="25" width="15.5" style="6" customWidth="1"/>
    <col min="26" max="16384" width="30.5" style="5"/>
  </cols>
  <sheetData>
    <row r="1" spans="1:25" s="4" customFormat="1" ht="177" customHeight="1" thickBot="1">
      <c r="A1" s="55"/>
      <c r="B1" s="79" t="s">
        <v>378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7" customFormat="1" ht="15" customHeight="1" thickBot="1">
      <c r="A2" s="116" t="s">
        <v>4</v>
      </c>
      <c r="B2" s="118" t="s">
        <v>0</v>
      </c>
      <c r="C2" s="101" t="s">
        <v>19</v>
      </c>
      <c r="D2" s="101" t="s">
        <v>73</v>
      </c>
      <c r="E2" s="101" t="s">
        <v>39</v>
      </c>
      <c r="F2" s="101" t="s">
        <v>8</v>
      </c>
      <c r="G2" s="86" t="s">
        <v>94</v>
      </c>
      <c r="H2" s="85" t="s">
        <v>3</v>
      </c>
      <c r="I2" s="85"/>
      <c r="J2" s="85"/>
      <c r="K2" s="85"/>
      <c r="L2" s="85"/>
      <c r="M2" s="85" t="s">
        <v>2</v>
      </c>
      <c r="N2" s="85"/>
      <c r="O2" s="85"/>
      <c r="P2" s="85"/>
      <c r="Q2" s="85"/>
      <c r="R2" s="85" t="s">
        <v>104</v>
      </c>
      <c r="S2" s="85"/>
      <c r="T2" s="85"/>
      <c r="U2" s="85"/>
      <c r="V2" s="85"/>
      <c r="W2" s="86" t="s">
        <v>1</v>
      </c>
      <c r="X2" s="86" t="s">
        <v>42</v>
      </c>
      <c r="Y2" s="87" t="s">
        <v>7</v>
      </c>
    </row>
    <row r="3" spans="1:25" s="7" customFormat="1" ht="33.75" customHeight="1" thickBot="1">
      <c r="A3" s="117"/>
      <c r="B3" s="119"/>
      <c r="C3" s="107"/>
      <c r="D3" s="107"/>
      <c r="E3" s="107"/>
      <c r="F3" s="107"/>
      <c r="G3" s="89"/>
      <c r="H3" s="88">
        <v>1</v>
      </c>
      <c r="I3" s="88">
        <v>2</v>
      </c>
      <c r="J3" s="88">
        <v>3</v>
      </c>
      <c r="K3" s="88" t="s">
        <v>40</v>
      </c>
      <c r="L3" s="88" t="s">
        <v>58</v>
      </c>
      <c r="M3" s="88">
        <v>1</v>
      </c>
      <c r="N3" s="88">
        <v>2</v>
      </c>
      <c r="O3" s="88">
        <v>3</v>
      </c>
      <c r="P3" s="88" t="s">
        <v>40</v>
      </c>
      <c r="Q3" s="88" t="s">
        <v>58</v>
      </c>
      <c r="R3" s="88">
        <v>1</v>
      </c>
      <c r="S3" s="88">
        <v>2</v>
      </c>
      <c r="T3" s="88">
        <v>3</v>
      </c>
      <c r="U3" s="88" t="s">
        <v>40</v>
      </c>
      <c r="V3" s="88" t="s">
        <v>58</v>
      </c>
      <c r="W3" s="89"/>
      <c r="X3" s="89"/>
      <c r="Y3" s="90"/>
    </row>
    <row r="4" spans="1:25">
      <c r="A4" s="92" t="s">
        <v>45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>
      <c r="A5" s="28">
        <v>1</v>
      </c>
      <c r="B5" s="20" t="s">
        <v>308</v>
      </c>
      <c r="C5" s="21" t="s">
        <v>309</v>
      </c>
      <c r="D5" s="11">
        <v>88.1</v>
      </c>
      <c r="E5" s="11">
        <v>0.98180000000000001</v>
      </c>
      <c r="F5" s="12" t="s">
        <v>74</v>
      </c>
      <c r="G5" s="12" t="s">
        <v>38</v>
      </c>
      <c r="H5" s="23">
        <v>170</v>
      </c>
      <c r="I5" s="22">
        <v>170</v>
      </c>
      <c r="J5" s="23">
        <v>180</v>
      </c>
      <c r="K5" s="29"/>
      <c r="L5" s="24">
        <f>MAX(H5:J5)</f>
        <v>180</v>
      </c>
      <c r="M5" s="22">
        <v>130</v>
      </c>
      <c r="N5" s="22">
        <v>140</v>
      </c>
      <c r="O5" s="23">
        <v>145</v>
      </c>
      <c r="P5" s="29"/>
      <c r="Q5" s="24">
        <f>MAX(M5:O5)</f>
        <v>145</v>
      </c>
      <c r="R5" s="22">
        <v>190</v>
      </c>
      <c r="S5" s="22">
        <v>210</v>
      </c>
      <c r="T5" s="23">
        <v>230</v>
      </c>
      <c r="U5" s="30"/>
      <c r="V5" s="24">
        <f>MAX(R5:T5)</f>
        <v>230</v>
      </c>
      <c r="W5" s="29">
        <f>S5+N5+I5</f>
        <v>520</v>
      </c>
      <c r="X5" s="28">
        <f>W5*E5</f>
        <v>510.536</v>
      </c>
      <c r="Y5" s="12" t="s">
        <v>11</v>
      </c>
    </row>
  </sheetData>
  <mergeCells count="15">
    <mergeCell ref="B1:Y1"/>
    <mergeCell ref="A2:A3"/>
    <mergeCell ref="B2:B3"/>
    <mergeCell ref="C2:C3"/>
    <mergeCell ref="D2:D3"/>
    <mergeCell ref="E2:E3"/>
    <mergeCell ref="F2:F3"/>
    <mergeCell ref="G2:G3"/>
    <mergeCell ref="H2:L2"/>
    <mergeCell ref="M2:Q2"/>
    <mergeCell ref="A4:Y4"/>
    <mergeCell ref="R2:V2"/>
    <mergeCell ref="W2:W3"/>
    <mergeCell ref="X2:X3"/>
    <mergeCell ref="Y2:Y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90" zoomScaleNormal="90" zoomScalePageLayoutView="90" workbookViewId="0">
      <selection activeCell="A23" sqref="A23:Y23"/>
    </sheetView>
  </sheetViews>
  <sheetFormatPr baseColWidth="10" defaultColWidth="30.5" defaultRowHeight="13" x14ac:dyDescent="0"/>
  <cols>
    <col min="1" max="1" width="7.5" style="56" bestFit="1" customWidth="1"/>
    <col min="2" max="2" width="21.5" style="5" bestFit="1" customWidth="1"/>
    <col min="3" max="3" width="27.5" style="6" customWidth="1"/>
    <col min="4" max="4" width="10.6640625" style="5" customWidth="1"/>
    <col min="5" max="5" width="9.5" style="5" bestFit="1" customWidth="1"/>
    <col min="6" max="6" width="18.5" style="6" customWidth="1"/>
    <col min="7" max="7" width="36.1640625" style="6" bestFit="1" customWidth="1"/>
    <col min="8" max="10" width="7.33203125" style="8" customWidth="1"/>
    <col min="11" max="11" width="5" style="8" customWidth="1"/>
    <col min="12" max="12" width="7.33203125" style="8" hidden="1" customWidth="1"/>
    <col min="13" max="15" width="7.33203125" style="8" customWidth="1"/>
    <col min="16" max="16" width="4.83203125" style="8" customWidth="1"/>
    <col min="17" max="17" width="7.33203125" style="8" hidden="1" customWidth="1"/>
    <col min="18" max="20" width="7.33203125" style="5" customWidth="1"/>
    <col min="21" max="21" width="4.5" style="5" customWidth="1"/>
    <col min="22" max="22" width="6.5" style="5" hidden="1" customWidth="1"/>
    <col min="23" max="23" width="8" style="5" customWidth="1"/>
    <col min="24" max="24" width="9.1640625" style="5" bestFit="1" customWidth="1"/>
    <col min="25" max="25" width="16.5" style="6" customWidth="1"/>
    <col min="26" max="16384" width="30.5" style="5"/>
  </cols>
  <sheetData>
    <row r="1" spans="1:25" s="4" customFormat="1" ht="177" customHeight="1" thickBot="1">
      <c r="A1" s="55"/>
      <c r="B1" s="79" t="s">
        <v>380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7" customFormat="1" ht="15" customHeight="1">
      <c r="A2" s="99" t="s">
        <v>4</v>
      </c>
      <c r="B2" s="86" t="s">
        <v>0</v>
      </c>
      <c r="C2" s="101" t="s">
        <v>19</v>
      </c>
      <c r="D2" s="101" t="s">
        <v>73</v>
      </c>
      <c r="E2" s="101" t="s">
        <v>39</v>
      </c>
      <c r="F2" s="101" t="s">
        <v>8</v>
      </c>
      <c r="G2" s="86" t="s">
        <v>94</v>
      </c>
      <c r="H2" s="85" t="s">
        <v>3</v>
      </c>
      <c r="I2" s="85"/>
      <c r="J2" s="85"/>
      <c r="K2" s="85"/>
      <c r="L2" s="85"/>
      <c r="M2" s="85" t="s">
        <v>2</v>
      </c>
      <c r="N2" s="85"/>
      <c r="O2" s="85"/>
      <c r="P2" s="85"/>
      <c r="Q2" s="85"/>
      <c r="R2" s="85" t="s">
        <v>104</v>
      </c>
      <c r="S2" s="85"/>
      <c r="T2" s="85"/>
      <c r="U2" s="85"/>
      <c r="V2" s="85"/>
      <c r="W2" s="86" t="s">
        <v>1</v>
      </c>
      <c r="X2" s="86" t="s">
        <v>42</v>
      </c>
      <c r="Y2" s="87" t="s">
        <v>7</v>
      </c>
    </row>
    <row r="3" spans="1:25" s="7" customFormat="1" ht="33.75" customHeight="1" thickBot="1">
      <c r="A3" s="104"/>
      <c r="B3" s="89"/>
      <c r="C3" s="107"/>
      <c r="D3" s="107"/>
      <c r="E3" s="107"/>
      <c r="F3" s="107"/>
      <c r="G3" s="89"/>
      <c r="H3" s="88">
        <v>1</v>
      </c>
      <c r="I3" s="88">
        <v>2</v>
      </c>
      <c r="J3" s="88">
        <v>3</v>
      </c>
      <c r="K3" s="88" t="s">
        <v>40</v>
      </c>
      <c r="L3" s="88" t="s">
        <v>58</v>
      </c>
      <c r="M3" s="88">
        <v>1</v>
      </c>
      <c r="N3" s="88">
        <v>2</v>
      </c>
      <c r="O3" s="88">
        <v>3</v>
      </c>
      <c r="P3" s="88" t="s">
        <v>40</v>
      </c>
      <c r="Q3" s="88" t="s">
        <v>58</v>
      </c>
      <c r="R3" s="88">
        <v>1</v>
      </c>
      <c r="S3" s="88">
        <v>2</v>
      </c>
      <c r="T3" s="88">
        <v>3</v>
      </c>
      <c r="U3" s="88" t="s">
        <v>40</v>
      </c>
      <c r="V3" s="88" t="s">
        <v>58</v>
      </c>
      <c r="W3" s="89"/>
      <c r="X3" s="89"/>
      <c r="Y3" s="90"/>
    </row>
    <row r="4" spans="1:25" ht="15.75" customHeight="1">
      <c r="A4" s="114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5"/>
    </row>
    <row r="5" spans="1:25">
      <c r="A5" s="28">
        <v>1</v>
      </c>
      <c r="B5" s="20" t="s">
        <v>108</v>
      </c>
      <c r="C5" s="21" t="s">
        <v>302</v>
      </c>
      <c r="D5" s="11">
        <v>43.4</v>
      </c>
      <c r="E5" s="11">
        <v>2.694</v>
      </c>
      <c r="F5" s="12" t="s">
        <v>12</v>
      </c>
      <c r="G5" s="12" t="s">
        <v>36</v>
      </c>
      <c r="H5" s="23" t="s">
        <v>16</v>
      </c>
      <c r="I5" s="22">
        <v>47.5</v>
      </c>
      <c r="J5" s="23">
        <v>50</v>
      </c>
      <c r="K5" s="29"/>
      <c r="L5" s="24">
        <f>MAX(H5:J5)</f>
        <v>50</v>
      </c>
      <c r="M5" s="22">
        <v>27.5</v>
      </c>
      <c r="N5" s="23">
        <v>30</v>
      </c>
      <c r="O5" s="23">
        <v>30</v>
      </c>
      <c r="P5" s="29"/>
      <c r="Q5" s="24">
        <f>MAX(M5:O5)</f>
        <v>30</v>
      </c>
      <c r="R5" s="22">
        <v>60</v>
      </c>
      <c r="S5" s="22">
        <v>67.5</v>
      </c>
      <c r="T5" s="23">
        <v>75</v>
      </c>
      <c r="U5" s="30"/>
      <c r="V5" s="24">
        <f>MAX(R5:T5)</f>
        <v>75</v>
      </c>
      <c r="W5" s="29">
        <f>S5+M5+I5</f>
        <v>142.5</v>
      </c>
      <c r="X5" s="28">
        <f>W5*E5</f>
        <v>383.89499999999998</v>
      </c>
      <c r="Y5" s="12" t="s">
        <v>14</v>
      </c>
    </row>
    <row r="6" spans="1:25">
      <c r="A6" s="28"/>
      <c r="B6" s="20" t="s">
        <v>109</v>
      </c>
      <c r="C6" s="21" t="s">
        <v>60</v>
      </c>
      <c r="D6" s="11">
        <v>43.8</v>
      </c>
      <c r="E6" s="11">
        <v>2.6368</v>
      </c>
      <c r="F6" s="12" t="s">
        <v>12</v>
      </c>
      <c r="G6" s="12" t="s">
        <v>36</v>
      </c>
      <c r="H6" s="22">
        <v>85</v>
      </c>
      <c r="I6" s="22">
        <v>90</v>
      </c>
      <c r="J6" s="22">
        <v>95</v>
      </c>
      <c r="K6" s="29"/>
      <c r="L6" s="24">
        <f>MAX(H6:J6)</f>
        <v>95</v>
      </c>
      <c r="M6" s="23" t="s">
        <v>5</v>
      </c>
      <c r="N6" s="23" t="s">
        <v>5</v>
      </c>
      <c r="O6" s="23" t="s">
        <v>5</v>
      </c>
      <c r="P6" s="29"/>
      <c r="Q6" s="24">
        <f>MAX(M6:O6)</f>
        <v>0</v>
      </c>
      <c r="R6" s="24"/>
      <c r="S6" s="24"/>
      <c r="T6" s="24"/>
      <c r="U6" s="30"/>
      <c r="V6" s="24">
        <f>MAX(R6:T6)</f>
        <v>0</v>
      </c>
      <c r="W6" s="57">
        <v>0</v>
      </c>
      <c r="X6" s="28">
        <f>W6*E6</f>
        <v>0</v>
      </c>
      <c r="Y6" s="12" t="s">
        <v>14</v>
      </c>
    </row>
    <row r="7" spans="1:25">
      <c r="A7" s="92" t="s">
        <v>51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>
      <c r="A8" s="28">
        <v>1</v>
      </c>
      <c r="B8" s="20" t="s">
        <v>110</v>
      </c>
      <c r="C8" s="13" t="s">
        <v>340</v>
      </c>
      <c r="D8" s="11">
        <v>55.8</v>
      </c>
      <c r="E8" s="11">
        <v>1.893</v>
      </c>
      <c r="F8" s="12" t="s">
        <v>10</v>
      </c>
      <c r="G8" s="12" t="s">
        <v>36</v>
      </c>
      <c r="H8" s="23">
        <v>110</v>
      </c>
      <c r="I8" s="22">
        <v>110</v>
      </c>
      <c r="J8" s="22">
        <v>120</v>
      </c>
      <c r="K8" s="29"/>
      <c r="L8" s="24">
        <f>MAX(H8:J8)</f>
        <v>120</v>
      </c>
      <c r="M8" s="22">
        <v>80</v>
      </c>
      <c r="N8" s="22">
        <v>82.5</v>
      </c>
      <c r="O8" s="22">
        <v>85</v>
      </c>
      <c r="P8" s="29"/>
      <c r="Q8" s="24">
        <f>MAX(M8:O8)</f>
        <v>85</v>
      </c>
      <c r="R8" s="23">
        <v>135</v>
      </c>
      <c r="S8" s="22">
        <v>135</v>
      </c>
      <c r="T8" s="23">
        <v>150</v>
      </c>
      <c r="U8" s="30"/>
      <c r="V8" s="24">
        <f>MAX(R8:T8)</f>
        <v>150</v>
      </c>
      <c r="W8" s="29">
        <f>S8+O8+J8</f>
        <v>340</v>
      </c>
      <c r="X8" s="28">
        <f>W8*E8</f>
        <v>643.62</v>
      </c>
      <c r="Y8" s="12" t="s">
        <v>83</v>
      </c>
    </row>
    <row r="9" spans="1:25">
      <c r="A9" s="28">
        <v>1</v>
      </c>
      <c r="B9" s="20" t="s">
        <v>317</v>
      </c>
      <c r="C9" s="21" t="s">
        <v>318</v>
      </c>
      <c r="D9" s="11">
        <v>51.6</v>
      </c>
      <c r="E9" s="11">
        <v>2.0972</v>
      </c>
      <c r="F9" s="12" t="s">
        <v>10</v>
      </c>
      <c r="G9" s="12" t="s">
        <v>36</v>
      </c>
      <c r="H9" s="22">
        <v>47.5</v>
      </c>
      <c r="I9" s="22">
        <v>52.5</v>
      </c>
      <c r="J9" s="23">
        <v>55</v>
      </c>
      <c r="K9" s="29"/>
      <c r="L9" s="24"/>
      <c r="M9" s="22">
        <v>27.5</v>
      </c>
      <c r="N9" s="22">
        <v>30</v>
      </c>
      <c r="O9" s="23">
        <v>32.5</v>
      </c>
      <c r="P9" s="29"/>
      <c r="Q9" s="24"/>
      <c r="R9" s="22">
        <v>52.5</v>
      </c>
      <c r="S9" s="22">
        <v>60</v>
      </c>
      <c r="T9" s="22">
        <v>67.5</v>
      </c>
      <c r="U9" s="30"/>
      <c r="V9" s="24"/>
      <c r="W9" s="29">
        <f>T9+N9+I9</f>
        <v>150</v>
      </c>
      <c r="X9" s="28">
        <f>W9*E9</f>
        <v>314.58</v>
      </c>
      <c r="Y9" s="12" t="s">
        <v>319</v>
      </c>
    </row>
    <row r="10" spans="1:25">
      <c r="A10" s="28"/>
      <c r="B10" s="20" t="s">
        <v>272</v>
      </c>
      <c r="C10" s="21" t="s">
        <v>273</v>
      </c>
      <c r="D10" s="11">
        <v>50.7</v>
      </c>
      <c r="E10" s="11">
        <v>2.1583000000000001</v>
      </c>
      <c r="F10" s="12" t="s">
        <v>74</v>
      </c>
      <c r="G10" s="12" t="s">
        <v>36</v>
      </c>
      <c r="H10" s="23">
        <v>90</v>
      </c>
      <c r="I10" s="23">
        <v>97.5</v>
      </c>
      <c r="J10" s="23" t="s">
        <v>274</v>
      </c>
      <c r="K10" s="29"/>
      <c r="L10" s="24"/>
      <c r="M10" s="23"/>
      <c r="N10" s="23"/>
      <c r="O10" s="23"/>
      <c r="P10" s="23"/>
      <c r="Q10" s="23"/>
      <c r="R10" s="23"/>
      <c r="S10" s="23"/>
      <c r="T10" s="23"/>
      <c r="U10" s="30"/>
      <c r="V10" s="24"/>
      <c r="W10" s="29"/>
      <c r="X10" s="28">
        <f>W10*E10</f>
        <v>0</v>
      </c>
      <c r="Y10" s="12" t="s">
        <v>275</v>
      </c>
    </row>
    <row r="11" spans="1:25">
      <c r="A11" s="92" t="s">
        <v>57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>
      <c r="A12" s="28">
        <v>1</v>
      </c>
      <c r="B12" s="20" t="s">
        <v>289</v>
      </c>
      <c r="C12" s="21" t="s">
        <v>341</v>
      </c>
      <c r="D12" s="14">
        <v>55.1</v>
      </c>
      <c r="E12" s="11">
        <v>1.9359999999999999</v>
      </c>
      <c r="F12" s="12" t="s">
        <v>132</v>
      </c>
      <c r="G12" s="12" t="s">
        <v>134</v>
      </c>
      <c r="H12" s="23">
        <v>100</v>
      </c>
      <c r="I12" s="22">
        <v>100</v>
      </c>
      <c r="J12" s="22">
        <v>102.5</v>
      </c>
      <c r="K12" s="29"/>
      <c r="L12" s="24"/>
      <c r="M12" s="22">
        <v>55</v>
      </c>
      <c r="N12" s="22">
        <v>62.5</v>
      </c>
      <c r="O12" s="22">
        <v>65</v>
      </c>
      <c r="P12" s="29"/>
      <c r="Q12" s="24"/>
      <c r="R12" s="22">
        <v>110</v>
      </c>
      <c r="S12" s="22">
        <v>117.5</v>
      </c>
      <c r="T12" s="23"/>
      <c r="U12" s="30"/>
      <c r="V12" s="24"/>
      <c r="W12" s="29">
        <f>S12+O12+J12</f>
        <v>285</v>
      </c>
      <c r="X12" s="28">
        <f>W12*E12</f>
        <v>551.76</v>
      </c>
      <c r="Y12" s="12" t="s">
        <v>133</v>
      </c>
    </row>
    <row r="13" spans="1:25">
      <c r="A13" s="28">
        <v>1</v>
      </c>
      <c r="B13" s="20" t="s">
        <v>157</v>
      </c>
      <c r="C13" s="21" t="s">
        <v>158</v>
      </c>
      <c r="D13" s="14">
        <v>55.58</v>
      </c>
      <c r="E13" s="11">
        <v>1.9168000000000001</v>
      </c>
      <c r="F13" s="12" t="s">
        <v>132</v>
      </c>
      <c r="G13" s="12" t="s">
        <v>134</v>
      </c>
      <c r="H13" s="22">
        <v>100</v>
      </c>
      <c r="I13" s="23">
        <v>110</v>
      </c>
      <c r="J13" s="23">
        <v>110</v>
      </c>
      <c r="K13" s="29"/>
      <c r="L13" s="24"/>
      <c r="M13" s="22">
        <v>52.5</v>
      </c>
      <c r="N13" s="23">
        <v>57.5</v>
      </c>
      <c r="O13" s="22">
        <v>57.5</v>
      </c>
      <c r="P13" s="29"/>
      <c r="Q13" s="24"/>
      <c r="R13" s="22">
        <v>132.5</v>
      </c>
      <c r="S13" s="22">
        <v>142.5</v>
      </c>
      <c r="T13" s="22">
        <v>145.5</v>
      </c>
      <c r="U13" s="30"/>
      <c r="V13" s="24"/>
      <c r="W13" s="29">
        <f>T13+O13+H13</f>
        <v>303</v>
      </c>
      <c r="X13" s="28">
        <f>W13*E13</f>
        <v>580.79039999999998</v>
      </c>
      <c r="Y13" s="12" t="s">
        <v>133</v>
      </c>
    </row>
    <row r="14" spans="1:25">
      <c r="A14" s="28">
        <v>2</v>
      </c>
      <c r="B14" s="20" t="s">
        <v>180</v>
      </c>
      <c r="C14" s="21" t="s">
        <v>181</v>
      </c>
      <c r="D14" s="14">
        <v>55.3</v>
      </c>
      <c r="E14" s="11">
        <v>1.9248000000000001</v>
      </c>
      <c r="F14" s="12" t="s">
        <v>132</v>
      </c>
      <c r="G14" s="12" t="s">
        <v>134</v>
      </c>
      <c r="H14" s="22">
        <v>87.5</v>
      </c>
      <c r="I14" s="22">
        <v>92.5</v>
      </c>
      <c r="J14" s="22">
        <v>95</v>
      </c>
      <c r="K14" s="29"/>
      <c r="L14" s="24"/>
      <c r="M14" s="23">
        <v>45</v>
      </c>
      <c r="N14" s="22">
        <v>45</v>
      </c>
      <c r="O14" s="23">
        <v>50</v>
      </c>
      <c r="P14" s="29"/>
      <c r="Q14" s="24"/>
      <c r="R14" s="22">
        <v>95</v>
      </c>
      <c r="S14" s="22">
        <v>102.5</v>
      </c>
      <c r="T14" s="22">
        <v>112.5</v>
      </c>
      <c r="U14" s="30"/>
      <c r="V14" s="24"/>
      <c r="W14" s="29">
        <f>T14+N14+J14</f>
        <v>252.5</v>
      </c>
      <c r="X14" s="28">
        <f>W14*E14</f>
        <v>486.012</v>
      </c>
      <c r="Y14" s="12" t="s">
        <v>133</v>
      </c>
    </row>
    <row r="15" spans="1:25">
      <c r="A15" s="28">
        <v>3</v>
      </c>
      <c r="B15" s="20" t="s">
        <v>111</v>
      </c>
      <c r="C15" s="21" t="s">
        <v>61</v>
      </c>
      <c r="D15" s="14">
        <v>54.9</v>
      </c>
      <c r="E15" s="11">
        <v>1.9486000000000001</v>
      </c>
      <c r="F15" s="12" t="s">
        <v>12</v>
      </c>
      <c r="G15" s="12" t="s">
        <v>36</v>
      </c>
      <c r="H15" s="22">
        <v>80</v>
      </c>
      <c r="I15" s="23">
        <v>85</v>
      </c>
      <c r="J15" s="23">
        <v>85</v>
      </c>
      <c r="K15" s="29"/>
      <c r="L15" s="24">
        <f>MAX(H15:J15)</f>
        <v>85</v>
      </c>
      <c r="M15" s="22">
        <v>37.5</v>
      </c>
      <c r="N15" s="23" t="s">
        <v>114</v>
      </c>
      <c r="O15" s="23" t="s">
        <v>114</v>
      </c>
      <c r="P15" s="29"/>
      <c r="Q15" s="24">
        <f>MAX(M15:O15)</f>
        <v>37.5</v>
      </c>
      <c r="R15" s="22">
        <v>110</v>
      </c>
      <c r="S15" s="22">
        <v>117.5</v>
      </c>
      <c r="T15" s="22">
        <v>125</v>
      </c>
      <c r="U15" s="30"/>
      <c r="V15" s="24">
        <f>MAX(R15:T15)</f>
        <v>125</v>
      </c>
      <c r="W15" s="29">
        <f>T15+M15+H15</f>
        <v>242.5</v>
      </c>
      <c r="X15" s="28">
        <f>W15*E15</f>
        <v>472.53550000000001</v>
      </c>
      <c r="Y15" s="12" t="s">
        <v>14</v>
      </c>
    </row>
    <row r="16" spans="1:25">
      <c r="A16" s="92" t="s">
        <v>63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>
      <c r="A17" s="28">
        <v>1</v>
      </c>
      <c r="B17" s="20" t="s">
        <v>270</v>
      </c>
      <c r="C17" s="21" t="s">
        <v>342</v>
      </c>
      <c r="D17" s="11">
        <v>62.25</v>
      </c>
      <c r="E17" s="11">
        <v>1.7110000000000001</v>
      </c>
      <c r="F17" s="12" t="s">
        <v>74</v>
      </c>
      <c r="G17" s="12" t="s">
        <v>134</v>
      </c>
      <c r="H17" s="23">
        <v>90</v>
      </c>
      <c r="I17" s="22">
        <v>100</v>
      </c>
      <c r="J17" s="22">
        <v>110</v>
      </c>
      <c r="K17" s="29"/>
      <c r="L17" s="24">
        <f>MAX(H17:J17)</f>
        <v>110</v>
      </c>
      <c r="M17" s="22">
        <v>55</v>
      </c>
      <c r="N17" s="22">
        <v>60</v>
      </c>
      <c r="O17" s="23">
        <v>65</v>
      </c>
      <c r="P17" s="29"/>
      <c r="Q17" s="24">
        <f>MAX(M17:O17)</f>
        <v>65</v>
      </c>
      <c r="R17" s="22">
        <v>110</v>
      </c>
      <c r="S17" s="22">
        <v>115</v>
      </c>
      <c r="T17" s="23">
        <v>120</v>
      </c>
      <c r="U17" s="30"/>
      <c r="V17" s="24">
        <f>MAX(R17:T17)</f>
        <v>120</v>
      </c>
      <c r="W17" s="29">
        <f>S17+N17+J17</f>
        <v>285</v>
      </c>
      <c r="X17" s="28">
        <f>W17*E17</f>
        <v>487.63500000000005</v>
      </c>
      <c r="Y17" s="12" t="s">
        <v>271</v>
      </c>
    </row>
    <row r="18" spans="1:25" s="19" customFormat="1" ht="12">
      <c r="A18" s="17">
        <v>2</v>
      </c>
      <c r="B18" s="20" t="s">
        <v>320</v>
      </c>
      <c r="C18" s="13" t="s">
        <v>343</v>
      </c>
      <c r="D18" s="14">
        <v>66.45</v>
      </c>
      <c r="E18" s="11">
        <v>1.659</v>
      </c>
      <c r="F18" s="15" t="s">
        <v>129</v>
      </c>
      <c r="G18" s="12" t="s">
        <v>36</v>
      </c>
      <c r="H18" s="23">
        <v>70</v>
      </c>
      <c r="I18" s="22">
        <v>70</v>
      </c>
      <c r="J18" s="22">
        <v>75</v>
      </c>
      <c r="K18" s="23"/>
      <c r="L18" s="23"/>
      <c r="M18" s="22">
        <v>35</v>
      </c>
      <c r="N18" s="22">
        <v>40</v>
      </c>
      <c r="O18" s="22">
        <v>42.5</v>
      </c>
      <c r="P18" s="23"/>
      <c r="Q18" s="23"/>
      <c r="R18" s="22">
        <v>85</v>
      </c>
      <c r="S18" s="22">
        <v>90</v>
      </c>
      <c r="T18" s="22">
        <v>100</v>
      </c>
      <c r="U18" s="45"/>
      <c r="V18" s="45"/>
      <c r="W18" s="29">
        <f>T18+O18+J18</f>
        <v>217.5</v>
      </c>
      <c r="X18" s="28">
        <f>W18*E18</f>
        <v>360.83249999999998</v>
      </c>
      <c r="Y18" s="45" t="s">
        <v>144</v>
      </c>
    </row>
    <row r="19" spans="1:25" s="19" customFormat="1" ht="12">
      <c r="A19" s="17">
        <v>1</v>
      </c>
      <c r="B19" s="20" t="s">
        <v>169</v>
      </c>
      <c r="C19" s="13" t="s">
        <v>290</v>
      </c>
      <c r="D19" s="14">
        <v>65.099999999999994</v>
      </c>
      <c r="E19" s="11">
        <v>1.6779999999999999</v>
      </c>
      <c r="F19" s="15" t="s">
        <v>132</v>
      </c>
      <c r="G19" s="12" t="s">
        <v>134</v>
      </c>
      <c r="H19" s="22">
        <v>100</v>
      </c>
      <c r="I19" s="22">
        <v>110</v>
      </c>
      <c r="J19" s="22">
        <v>117.5</v>
      </c>
      <c r="K19" s="24"/>
      <c r="L19" s="24">
        <v>80</v>
      </c>
      <c r="M19" s="22">
        <v>52.5</v>
      </c>
      <c r="N19" s="22">
        <v>57.7</v>
      </c>
      <c r="O19" s="22">
        <v>60</v>
      </c>
      <c r="R19" s="22">
        <v>137.5</v>
      </c>
      <c r="S19" s="22">
        <v>142.5</v>
      </c>
      <c r="T19" s="22">
        <v>150.5</v>
      </c>
      <c r="U19" s="45"/>
      <c r="V19" s="45"/>
      <c r="W19" s="29">
        <f>T19+O19+J19</f>
        <v>328</v>
      </c>
      <c r="X19" s="28">
        <f>W19*E19</f>
        <v>550.38400000000001</v>
      </c>
      <c r="Y19" s="45" t="s">
        <v>133</v>
      </c>
    </row>
    <row r="20" spans="1:25" s="19" customFormat="1" ht="12">
      <c r="A20" s="17"/>
      <c r="B20" s="20" t="s">
        <v>305</v>
      </c>
      <c r="C20" s="13" t="s">
        <v>306</v>
      </c>
      <c r="D20" s="14">
        <v>63.85</v>
      </c>
      <c r="E20" s="11">
        <v>1.6986000000000001</v>
      </c>
      <c r="F20" s="15" t="s">
        <v>74</v>
      </c>
      <c r="G20" s="12" t="s">
        <v>36</v>
      </c>
      <c r="H20" s="23">
        <v>100</v>
      </c>
      <c r="I20" s="23">
        <v>100</v>
      </c>
      <c r="J20" s="23">
        <v>100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45"/>
      <c r="V20" s="45"/>
      <c r="W20" s="57">
        <v>0</v>
      </c>
      <c r="X20" s="28">
        <f>W20*E20</f>
        <v>0</v>
      </c>
      <c r="Y20" s="45" t="s">
        <v>11</v>
      </c>
    </row>
    <row r="21" spans="1:25">
      <c r="A21" s="92" t="s">
        <v>63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>
      <c r="A22" s="28">
        <v>1</v>
      </c>
      <c r="B22" s="20" t="s">
        <v>188</v>
      </c>
      <c r="C22" s="21" t="s">
        <v>189</v>
      </c>
      <c r="D22" s="11">
        <v>65.900000000000006</v>
      </c>
      <c r="E22" s="11">
        <v>1.2729999999999999</v>
      </c>
      <c r="F22" s="12" t="s">
        <v>132</v>
      </c>
      <c r="G22" s="12" t="s">
        <v>134</v>
      </c>
      <c r="H22" s="22">
        <v>155</v>
      </c>
      <c r="I22" s="22">
        <v>165</v>
      </c>
      <c r="J22" s="23">
        <v>170</v>
      </c>
      <c r="K22" s="29"/>
      <c r="L22" s="24">
        <f>MAX(H22:J22)</f>
        <v>170</v>
      </c>
      <c r="M22" s="22">
        <v>132.5</v>
      </c>
      <c r="N22" s="23">
        <v>137.5</v>
      </c>
      <c r="O22" s="23">
        <v>137.5</v>
      </c>
      <c r="P22" s="29"/>
      <c r="Q22" s="24">
        <f>MAX(M22:O22)</f>
        <v>137.5</v>
      </c>
      <c r="R22" s="22">
        <v>175</v>
      </c>
      <c r="S22" s="22">
        <v>180</v>
      </c>
      <c r="T22" s="22">
        <v>185</v>
      </c>
      <c r="U22" s="30"/>
      <c r="V22" s="24">
        <f>MAX(R22:T22)</f>
        <v>185</v>
      </c>
      <c r="W22" s="29">
        <f>T22+M22+I22</f>
        <v>482.5</v>
      </c>
      <c r="X22" s="28">
        <f>W22*E22</f>
        <v>614.22249999999997</v>
      </c>
      <c r="Y22" s="12" t="s">
        <v>133</v>
      </c>
    </row>
    <row r="23" spans="1:25">
      <c r="A23" s="92" t="s">
        <v>52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>
      <c r="A24" s="28">
        <v>1</v>
      </c>
      <c r="B24" s="20" t="s">
        <v>112</v>
      </c>
      <c r="C24" s="21" t="s">
        <v>179</v>
      </c>
      <c r="D24" s="11">
        <v>75</v>
      </c>
      <c r="E24" s="11">
        <v>1.117</v>
      </c>
      <c r="F24" s="12" t="s">
        <v>12</v>
      </c>
      <c r="G24" s="12" t="s">
        <v>36</v>
      </c>
      <c r="H24" s="22">
        <v>155</v>
      </c>
      <c r="I24" s="22">
        <v>165</v>
      </c>
      <c r="J24" s="23"/>
      <c r="K24" s="29"/>
      <c r="L24" s="24">
        <f>MAX(H24:J24)</f>
        <v>165</v>
      </c>
      <c r="M24" s="22">
        <v>125</v>
      </c>
      <c r="N24" s="22">
        <v>130</v>
      </c>
      <c r="O24" s="23">
        <v>135</v>
      </c>
      <c r="P24" s="29"/>
      <c r="Q24" s="24">
        <f>MAX(M24:O24)</f>
        <v>135</v>
      </c>
      <c r="R24" s="23">
        <v>225</v>
      </c>
      <c r="S24" s="22">
        <v>225</v>
      </c>
      <c r="T24" s="22">
        <v>237.5</v>
      </c>
      <c r="U24" s="30"/>
      <c r="V24" s="24">
        <f>MAX(R24:T24)</f>
        <v>237.5</v>
      </c>
      <c r="W24" s="29">
        <f>T24+N24+I24</f>
        <v>532.5</v>
      </c>
      <c r="X24" s="28">
        <f>W24*E24</f>
        <v>594.80250000000001</v>
      </c>
      <c r="Y24" s="12" t="s">
        <v>14</v>
      </c>
    </row>
    <row r="25" spans="1:25">
      <c r="A25" s="28">
        <v>1</v>
      </c>
      <c r="B25" s="20" t="s">
        <v>315</v>
      </c>
      <c r="C25" s="21" t="s">
        <v>316</v>
      </c>
      <c r="D25" s="11">
        <v>71.900000000000006</v>
      </c>
      <c r="E25" s="11">
        <v>1.1644000000000001</v>
      </c>
      <c r="F25" s="12" t="s">
        <v>74</v>
      </c>
      <c r="G25" s="12" t="s">
        <v>36</v>
      </c>
      <c r="H25" s="22">
        <v>170</v>
      </c>
      <c r="I25" s="22">
        <v>175</v>
      </c>
      <c r="J25" s="22">
        <v>180</v>
      </c>
      <c r="K25" s="29"/>
      <c r="L25" s="24"/>
      <c r="M25" s="22">
        <v>110</v>
      </c>
      <c r="N25" s="22">
        <v>115</v>
      </c>
      <c r="O25" s="22">
        <v>120</v>
      </c>
      <c r="P25" s="29"/>
      <c r="Q25" s="24"/>
      <c r="R25" s="22">
        <v>210</v>
      </c>
      <c r="S25" s="23">
        <v>220</v>
      </c>
      <c r="T25" s="23">
        <v>220</v>
      </c>
      <c r="U25" s="30"/>
      <c r="V25" s="24"/>
      <c r="W25" s="29">
        <f>R25+O25+J25</f>
        <v>510</v>
      </c>
      <c r="X25" s="28">
        <f>W25*E25</f>
        <v>593.84400000000005</v>
      </c>
      <c r="Y25" s="12" t="s">
        <v>11</v>
      </c>
    </row>
    <row r="26" spans="1:25">
      <c r="A26" s="28">
        <v>2</v>
      </c>
      <c r="B26" s="20" t="s">
        <v>281</v>
      </c>
      <c r="C26" s="21" t="s">
        <v>245</v>
      </c>
      <c r="D26" s="11">
        <v>74.45</v>
      </c>
      <c r="E26" s="11">
        <v>1.1272</v>
      </c>
      <c r="F26" s="12" t="s">
        <v>132</v>
      </c>
      <c r="G26" s="12" t="s">
        <v>134</v>
      </c>
      <c r="H26" s="22">
        <v>170</v>
      </c>
      <c r="I26" s="22">
        <v>177.5</v>
      </c>
      <c r="J26" s="22">
        <v>182.5</v>
      </c>
      <c r="K26" s="29"/>
      <c r="L26" s="24"/>
      <c r="M26" s="22">
        <v>100</v>
      </c>
      <c r="N26" s="22">
        <v>110</v>
      </c>
      <c r="O26" s="22">
        <v>112.5</v>
      </c>
      <c r="P26" s="29"/>
      <c r="Q26" s="24"/>
      <c r="R26" s="22">
        <v>190</v>
      </c>
      <c r="S26" s="22">
        <v>200</v>
      </c>
      <c r="T26" s="22">
        <v>205</v>
      </c>
      <c r="U26" s="30"/>
      <c r="V26" s="24"/>
      <c r="W26" s="29">
        <f>T26+O26+J26</f>
        <v>500</v>
      </c>
      <c r="X26" s="28">
        <f>W26*E26</f>
        <v>563.6</v>
      </c>
      <c r="Y26" s="12" t="s">
        <v>166</v>
      </c>
    </row>
    <row r="27" spans="1:25">
      <c r="A27" s="28">
        <v>3</v>
      </c>
      <c r="B27" s="20" t="s">
        <v>310</v>
      </c>
      <c r="C27" s="21" t="s">
        <v>311</v>
      </c>
      <c r="D27" s="11">
        <v>74.099999999999994</v>
      </c>
      <c r="E27" s="11">
        <v>1.1295999999999999</v>
      </c>
      <c r="F27" s="12" t="s">
        <v>74</v>
      </c>
      <c r="G27" s="12" t="s">
        <v>36</v>
      </c>
      <c r="H27" s="22">
        <v>145</v>
      </c>
      <c r="I27" s="22">
        <v>150</v>
      </c>
      <c r="J27" s="23">
        <v>155</v>
      </c>
      <c r="K27" s="29"/>
      <c r="L27" s="24"/>
      <c r="M27" s="22">
        <v>105</v>
      </c>
      <c r="N27" s="22">
        <v>110</v>
      </c>
      <c r="O27" s="22">
        <v>115</v>
      </c>
      <c r="P27" s="29"/>
      <c r="Q27" s="24"/>
      <c r="R27" s="22">
        <v>170</v>
      </c>
      <c r="S27" s="22">
        <v>175</v>
      </c>
      <c r="T27" s="22">
        <v>180</v>
      </c>
      <c r="U27" s="30"/>
      <c r="V27" s="24"/>
      <c r="W27" s="29">
        <f>T27+O27+I27</f>
        <v>445</v>
      </c>
      <c r="X27" s="28">
        <f>W27*E27</f>
        <v>502.67199999999997</v>
      </c>
      <c r="Y27" s="12" t="s">
        <v>11</v>
      </c>
    </row>
    <row r="28" spans="1:25">
      <c r="A28" s="28"/>
      <c r="B28" s="20" t="s">
        <v>293</v>
      </c>
      <c r="C28" s="21" t="s">
        <v>294</v>
      </c>
      <c r="D28" s="11">
        <v>74.45</v>
      </c>
      <c r="E28" s="11">
        <v>1.1272</v>
      </c>
      <c r="F28" s="12" t="s">
        <v>132</v>
      </c>
      <c r="G28" s="12" t="s">
        <v>134</v>
      </c>
      <c r="H28" s="22">
        <v>130</v>
      </c>
      <c r="I28" s="23">
        <v>140</v>
      </c>
      <c r="J28" s="22">
        <v>140</v>
      </c>
      <c r="K28" s="29"/>
      <c r="L28" s="24"/>
      <c r="M28" s="23">
        <v>90</v>
      </c>
      <c r="N28" s="23">
        <v>100</v>
      </c>
      <c r="O28" s="23">
        <v>100</v>
      </c>
      <c r="P28" s="29"/>
      <c r="Q28" s="24"/>
      <c r="R28" s="22">
        <v>160</v>
      </c>
      <c r="S28" s="22">
        <v>177.5</v>
      </c>
      <c r="T28" s="23"/>
      <c r="U28" s="30"/>
      <c r="V28" s="24"/>
      <c r="W28" s="29">
        <f>0</f>
        <v>0</v>
      </c>
      <c r="X28" s="28">
        <f>W28*E28</f>
        <v>0</v>
      </c>
      <c r="Y28" s="12" t="s">
        <v>133</v>
      </c>
    </row>
    <row r="29" spans="1:25">
      <c r="A29" s="92" t="s">
        <v>45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>
      <c r="A30" s="28">
        <v>1</v>
      </c>
      <c r="B30" s="20" t="s">
        <v>113</v>
      </c>
      <c r="C30" s="21" t="s">
        <v>62</v>
      </c>
      <c r="D30" s="14">
        <v>82</v>
      </c>
      <c r="E30" s="11">
        <v>1.034</v>
      </c>
      <c r="F30" s="12" t="s">
        <v>74</v>
      </c>
      <c r="G30" s="12" t="s">
        <v>36</v>
      </c>
      <c r="H30" s="22">
        <v>180</v>
      </c>
      <c r="I30" s="23">
        <v>185</v>
      </c>
      <c r="J30" s="23">
        <v>185</v>
      </c>
      <c r="K30" s="29"/>
      <c r="L30" s="24">
        <f>MAX(H30:J30)</f>
        <v>185</v>
      </c>
      <c r="M30" s="22">
        <v>110</v>
      </c>
      <c r="N30" s="22">
        <v>115</v>
      </c>
      <c r="O30" s="22">
        <v>117.5</v>
      </c>
      <c r="P30" s="29"/>
      <c r="Q30" s="24">
        <f>MAX(M30:O30)</f>
        <v>117.5</v>
      </c>
      <c r="R30" s="22">
        <v>200</v>
      </c>
      <c r="S30" s="22">
        <v>207.5</v>
      </c>
      <c r="T30" s="23">
        <v>212.5</v>
      </c>
      <c r="U30" s="30"/>
      <c r="V30" s="24">
        <f>MAX(R30:T30)</f>
        <v>212.5</v>
      </c>
      <c r="W30" s="29">
        <f>H30+O30+S30</f>
        <v>505</v>
      </c>
      <c r="X30" s="28">
        <f>W30*E30</f>
        <v>522.16999999999996</v>
      </c>
      <c r="Y30" s="12" t="s">
        <v>11</v>
      </c>
    </row>
    <row r="31" spans="1:25">
      <c r="A31" s="28">
        <v>2</v>
      </c>
      <c r="B31" s="20" t="s">
        <v>197</v>
      </c>
      <c r="C31" s="13" t="s">
        <v>198</v>
      </c>
      <c r="D31" s="14">
        <v>82.5</v>
      </c>
      <c r="E31" s="11">
        <v>1.0289999999999999</v>
      </c>
      <c r="F31" s="12" t="s">
        <v>74</v>
      </c>
      <c r="G31" s="12" t="s">
        <v>36</v>
      </c>
      <c r="H31" s="23">
        <v>150</v>
      </c>
      <c r="I31" s="22">
        <v>150</v>
      </c>
      <c r="J31" s="23">
        <v>160</v>
      </c>
      <c r="K31" s="29"/>
      <c r="L31" s="24">
        <f>MAX(H31:J31)</f>
        <v>160</v>
      </c>
      <c r="M31" s="22">
        <v>125</v>
      </c>
      <c r="N31" s="22">
        <v>127.5</v>
      </c>
      <c r="O31" s="22">
        <v>132.5</v>
      </c>
      <c r="P31" s="29"/>
      <c r="Q31" s="24">
        <f>MAX(M31:O31)</f>
        <v>132.5</v>
      </c>
      <c r="R31" s="22">
        <v>180</v>
      </c>
      <c r="S31" s="22">
        <v>190</v>
      </c>
      <c r="T31" s="22">
        <v>200</v>
      </c>
      <c r="U31" s="30"/>
      <c r="V31" s="24">
        <f>MAX(R31:T31)</f>
        <v>200</v>
      </c>
      <c r="W31" s="29">
        <f>T31+O31+I31</f>
        <v>482.5</v>
      </c>
      <c r="X31" s="28">
        <f>W31*E31</f>
        <v>496.49249999999995</v>
      </c>
      <c r="Y31" s="12" t="s">
        <v>83</v>
      </c>
    </row>
    <row r="32" spans="1:25">
      <c r="A32" s="92" t="s">
        <v>46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>
      <c r="A33" s="28"/>
      <c r="B33" s="20" t="s">
        <v>182</v>
      </c>
      <c r="C33" s="21" t="s">
        <v>183</v>
      </c>
      <c r="D33" s="14">
        <v>89</v>
      </c>
      <c r="E33" s="11">
        <v>0.97599999999999998</v>
      </c>
      <c r="F33" s="12" t="s">
        <v>132</v>
      </c>
      <c r="G33" s="12" t="s">
        <v>134</v>
      </c>
      <c r="H33" s="22">
        <v>185</v>
      </c>
      <c r="I33" s="23">
        <v>192.5</v>
      </c>
      <c r="J33" s="22">
        <v>192.5</v>
      </c>
      <c r="K33" s="29"/>
      <c r="L33" s="24"/>
      <c r="M33" s="23">
        <v>170</v>
      </c>
      <c r="N33" s="23">
        <v>170</v>
      </c>
      <c r="O33" s="23">
        <v>170</v>
      </c>
      <c r="P33" s="29"/>
      <c r="Q33" s="24"/>
      <c r="R33" s="22">
        <v>210</v>
      </c>
      <c r="S33" s="23">
        <v>225</v>
      </c>
      <c r="T33" s="23"/>
      <c r="U33" s="30"/>
      <c r="V33" s="24"/>
      <c r="W33" s="57">
        <v>0</v>
      </c>
      <c r="X33" s="28">
        <f>W33*E33</f>
        <v>0</v>
      </c>
      <c r="Y33" s="12" t="s">
        <v>11</v>
      </c>
    </row>
    <row r="34" spans="1:25">
      <c r="A34" s="92" t="s">
        <v>47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>
      <c r="A35" s="28">
        <v>1</v>
      </c>
      <c r="B35" s="20" t="s">
        <v>312</v>
      </c>
      <c r="C35" s="21" t="s">
        <v>313</v>
      </c>
      <c r="D35" s="11">
        <v>98.35</v>
      </c>
      <c r="E35" s="11">
        <v>0.90200000000000002</v>
      </c>
      <c r="F35" s="12" t="s">
        <v>74</v>
      </c>
      <c r="G35" s="12" t="s">
        <v>36</v>
      </c>
      <c r="H35" s="23">
        <v>187.5</v>
      </c>
      <c r="I35" s="22">
        <v>187.5</v>
      </c>
      <c r="J35" s="22">
        <v>200</v>
      </c>
      <c r="K35" s="29"/>
      <c r="L35" s="24">
        <f>MAX(H35:J35)</f>
        <v>200</v>
      </c>
      <c r="M35" s="22">
        <v>145</v>
      </c>
      <c r="N35" s="22">
        <v>152.5</v>
      </c>
      <c r="O35" s="22">
        <v>160</v>
      </c>
      <c r="P35" s="29"/>
      <c r="Q35" s="24">
        <f>MAX(M35:O35)</f>
        <v>160</v>
      </c>
      <c r="R35" s="22">
        <v>200</v>
      </c>
      <c r="S35" s="22">
        <v>210</v>
      </c>
      <c r="T35" s="23">
        <v>235</v>
      </c>
      <c r="U35" s="30"/>
      <c r="V35" s="24">
        <f>MAX(R35:T35)</f>
        <v>235</v>
      </c>
      <c r="W35" s="29">
        <f>S35+O35+J35</f>
        <v>570</v>
      </c>
      <c r="X35" s="28">
        <f>W35*E35</f>
        <v>514.14</v>
      </c>
      <c r="Y35" s="12" t="s">
        <v>314</v>
      </c>
    </row>
  </sheetData>
  <mergeCells count="23">
    <mergeCell ref="A29:Y29"/>
    <mergeCell ref="A32:Y32"/>
    <mergeCell ref="A34:Y34"/>
    <mergeCell ref="A7:Y7"/>
    <mergeCell ref="A11:Y11"/>
    <mergeCell ref="A21:Y21"/>
    <mergeCell ref="A16:Y16"/>
    <mergeCell ref="A23:Y23"/>
    <mergeCell ref="A4:Y4"/>
    <mergeCell ref="B1:Y1"/>
    <mergeCell ref="A2:A3"/>
    <mergeCell ref="B2:B3"/>
    <mergeCell ref="C2:C3"/>
    <mergeCell ref="D2:D3"/>
    <mergeCell ref="E2:E3"/>
    <mergeCell ref="F2:F3"/>
    <mergeCell ref="G2:G3"/>
    <mergeCell ref="X2:X3"/>
    <mergeCell ref="Y2:Y3"/>
    <mergeCell ref="R2:V2"/>
    <mergeCell ref="W2:W3"/>
    <mergeCell ref="M2:Q2"/>
    <mergeCell ref="H2:L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Z5" sqref="Z5"/>
    </sheetView>
  </sheetViews>
  <sheetFormatPr baseColWidth="10" defaultColWidth="30.5" defaultRowHeight="14" x14ac:dyDescent="0"/>
  <cols>
    <col min="1" max="1" width="7.5" style="59" bestFit="1" customWidth="1"/>
    <col min="2" max="2" width="20" style="3" customWidth="1"/>
    <col min="3" max="3" width="26.5" style="3" customWidth="1"/>
    <col min="4" max="4" width="8.6640625" style="2" customWidth="1"/>
    <col min="5" max="5" width="10.6640625" style="2" customWidth="1"/>
    <col min="6" max="6" width="18.83203125" style="3" bestFit="1" customWidth="1"/>
    <col min="7" max="7" width="29.1640625" style="3" bestFit="1" customWidth="1"/>
    <col min="8" max="8" width="5.83203125" style="2" customWidth="1"/>
    <col min="9" max="9" width="5.6640625" style="2" customWidth="1"/>
    <col min="10" max="10" width="6.5" style="2" customWidth="1"/>
    <col min="11" max="11" width="4.83203125" style="2" customWidth="1"/>
    <col min="12" max="12" width="7.6640625" style="2" hidden="1" customWidth="1"/>
    <col min="13" max="13" width="6.5" style="2" customWidth="1"/>
    <col min="14" max="14" width="5.5" style="2" customWidth="1"/>
    <col min="15" max="15" width="5.83203125" style="2" customWidth="1"/>
    <col min="16" max="16" width="5.1640625" style="2" customWidth="1"/>
    <col min="17" max="17" width="7.6640625" style="2" hidden="1" customWidth="1"/>
    <col min="18" max="18" width="5.5" style="2" customWidth="1"/>
    <col min="19" max="19" width="6" style="2" customWidth="1"/>
    <col min="20" max="20" width="5.5" style="2" customWidth="1"/>
    <col min="21" max="21" width="5.1640625" style="2" customWidth="1"/>
    <col min="22" max="22" width="7.6640625" style="2" hidden="1" customWidth="1"/>
    <col min="23" max="23" width="7.6640625" style="2" customWidth="1"/>
    <col min="24" max="24" width="9.83203125" style="2" customWidth="1"/>
    <col min="25" max="25" width="15.5" style="3" customWidth="1"/>
    <col min="26" max="16384" width="30.5" style="2"/>
  </cols>
  <sheetData>
    <row r="1" spans="1:25" s="1" customFormat="1" ht="183" customHeight="1" thickBot="1">
      <c r="A1" s="55"/>
      <c r="B1" s="79" t="s">
        <v>379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7" customFormat="1" ht="15" customHeight="1">
      <c r="A2" s="99" t="s">
        <v>4</v>
      </c>
      <c r="B2" s="86" t="s">
        <v>0</v>
      </c>
      <c r="C2" s="101" t="s">
        <v>19</v>
      </c>
      <c r="D2" s="101" t="s">
        <v>73</v>
      </c>
      <c r="E2" s="101" t="s">
        <v>39</v>
      </c>
      <c r="F2" s="101" t="s">
        <v>8</v>
      </c>
      <c r="G2" s="86" t="s">
        <v>94</v>
      </c>
      <c r="H2" s="85" t="s">
        <v>3</v>
      </c>
      <c r="I2" s="85"/>
      <c r="J2" s="85"/>
      <c r="K2" s="85"/>
      <c r="L2" s="85"/>
      <c r="M2" s="85" t="s">
        <v>59</v>
      </c>
      <c r="N2" s="85"/>
      <c r="O2" s="85"/>
      <c r="P2" s="85"/>
      <c r="Q2" s="85"/>
      <c r="R2" s="85" t="s">
        <v>15</v>
      </c>
      <c r="S2" s="85"/>
      <c r="T2" s="85"/>
      <c r="U2" s="85"/>
      <c r="V2" s="85"/>
      <c r="W2" s="86" t="s">
        <v>1</v>
      </c>
      <c r="X2" s="86" t="s">
        <v>42</v>
      </c>
      <c r="Y2" s="87" t="s">
        <v>7</v>
      </c>
    </row>
    <row r="3" spans="1:25" s="7" customFormat="1" ht="33.75" customHeight="1" thickBot="1">
      <c r="A3" s="104"/>
      <c r="B3" s="89"/>
      <c r="C3" s="107"/>
      <c r="D3" s="107"/>
      <c r="E3" s="107"/>
      <c r="F3" s="107"/>
      <c r="G3" s="89"/>
      <c r="H3" s="88">
        <v>1</v>
      </c>
      <c r="I3" s="88">
        <v>2</v>
      </c>
      <c r="J3" s="88">
        <v>3</v>
      </c>
      <c r="K3" s="88" t="s">
        <v>40</v>
      </c>
      <c r="L3" s="88" t="s">
        <v>58</v>
      </c>
      <c r="M3" s="88">
        <v>1</v>
      </c>
      <c r="N3" s="88">
        <v>2</v>
      </c>
      <c r="O3" s="88">
        <v>3</v>
      </c>
      <c r="P3" s="88" t="s">
        <v>40</v>
      </c>
      <c r="Q3" s="88" t="s">
        <v>58</v>
      </c>
      <c r="R3" s="88">
        <v>1</v>
      </c>
      <c r="S3" s="88">
        <v>2</v>
      </c>
      <c r="T3" s="88">
        <v>3</v>
      </c>
      <c r="U3" s="88" t="s">
        <v>40</v>
      </c>
      <c r="V3" s="88" t="s">
        <v>58</v>
      </c>
      <c r="W3" s="89"/>
      <c r="X3" s="89"/>
      <c r="Y3" s="90"/>
    </row>
    <row r="4" spans="1:25" s="7" customFormat="1" ht="13">
      <c r="A4" s="114" t="s">
        <v>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5"/>
    </row>
    <row r="5" spans="1:25">
      <c r="A5" s="28">
        <v>1</v>
      </c>
      <c r="B5" s="20" t="s">
        <v>244</v>
      </c>
      <c r="C5" s="13" t="s">
        <v>245</v>
      </c>
      <c r="D5" s="11">
        <v>57.1</v>
      </c>
      <c r="E5" s="11">
        <v>1.5358000000000001</v>
      </c>
      <c r="F5" s="12" t="s">
        <v>221</v>
      </c>
      <c r="G5" s="12" t="s">
        <v>69</v>
      </c>
      <c r="H5" s="22">
        <v>75</v>
      </c>
      <c r="I5" s="22">
        <v>80</v>
      </c>
      <c r="J5" s="22">
        <v>85</v>
      </c>
      <c r="K5" s="30"/>
      <c r="L5" s="24">
        <f>MAX(H5:J5)</f>
        <v>85</v>
      </c>
      <c r="M5" s="22">
        <v>65</v>
      </c>
      <c r="N5" s="22">
        <v>70</v>
      </c>
      <c r="O5" s="23">
        <v>75</v>
      </c>
      <c r="P5" s="30"/>
      <c r="Q5" s="24">
        <f>MAX(M5:O5)</f>
        <v>75</v>
      </c>
      <c r="R5" s="22">
        <v>120</v>
      </c>
      <c r="S5" s="22">
        <v>127.5</v>
      </c>
      <c r="T5" s="22">
        <v>132.5</v>
      </c>
      <c r="U5" s="24"/>
      <c r="V5" s="24">
        <f>MAX(R5:T5)</f>
        <v>132.5</v>
      </c>
      <c r="W5" s="24">
        <f>T5+N5+J5</f>
        <v>287.5</v>
      </c>
      <c r="X5" s="28">
        <f>W5*E5</f>
        <v>441.54250000000002</v>
      </c>
      <c r="Y5" s="12" t="s">
        <v>11</v>
      </c>
    </row>
    <row r="6" spans="1:25">
      <c r="A6" s="93" t="s">
        <v>45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>
      <c r="A7" s="28">
        <v>1</v>
      </c>
      <c r="B7" s="20" t="s">
        <v>242</v>
      </c>
      <c r="C7" s="21" t="s">
        <v>243</v>
      </c>
      <c r="D7" s="11">
        <v>81.900000000000006</v>
      </c>
      <c r="E7" s="11">
        <v>1.0351999999999999</v>
      </c>
      <c r="F7" s="12" t="s">
        <v>221</v>
      </c>
      <c r="G7" s="12" t="s">
        <v>69</v>
      </c>
      <c r="H7" s="22">
        <v>190</v>
      </c>
      <c r="I7" s="22">
        <v>200</v>
      </c>
      <c r="J7" s="22">
        <v>210</v>
      </c>
      <c r="K7" s="30"/>
      <c r="L7" s="24"/>
      <c r="M7" s="22">
        <v>137.5</v>
      </c>
      <c r="N7" s="22">
        <v>145</v>
      </c>
      <c r="O7" s="22">
        <v>150</v>
      </c>
      <c r="P7" s="30"/>
      <c r="Q7" s="24"/>
      <c r="R7" s="22">
        <v>230</v>
      </c>
      <c r="S7" s="22">
        <v>237.5</v>
      </c>
      <c r="T7" s="22">
        <v>245</v>
      </c>
      <c r="U7" s="24"/>
      <c r="V7" s="24"/>
      <c r="W7" s="24">
        <f>J7+O7+T7</f>
        <v>605</v>
      </c>
      <c r="X7" s="28">
        <f>W7*E7</f>
        <v>626.29599999999994</v>
      </c>
      <c r="Y7" s="12" t="s">
        <v>11</v>
      </c>
    </row>
    <row r="8" spans="1:25">
      <c r="A8" s="92" t="s">
        <v>46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>
      <c r="A9" s="28">
        <v>1</v>
      </c>
      <c r="B9" s="20" t="s">
        <v>115</v>
      </c>
      <c r="C9" s="13" t="s">
        <v>64</v>
      </c>
      <c r="D9" s="11">
        <v>88.85</v>
      </c>
      <c r="E9" s="11">
        <v>0.9768</v>
      </c>
      <c r="F9" s="12" t="s">
        <v>10</v>
      </c>
      <c r="G9" s="12" t="s">
        <v>36</v>
      </c>
      <c r="H9" s="22">
        <v>200</v>
      </c>
      <c r="I9" s="22">
        <v>207.5</v>
      </c>
      <c r="J9" s="22">
        <v>212.5</v>
      </c>
      <c r="K9" s="30"/>
      <c r="L9" s="24">
        <f>MAX(H9:J9)</f>
        <v>212.5</v>
      </c>
      <c r="M9" s="22">
        <v>140</v>
      </c>
      <c r="N9" s="22">
        <v>145</v>
      </c>
      <c r="O9" s="22">
        <v>150</v>
      </c>
      <c r="P9" s="30"/>
      <c r="Q9" s="24">
        <f>MAX(M9:O9)</f>
        <v>150</v>
      </c>
      <c r="R9" s="22">
        <v>230</v>
      </c>
      <c r="S9" s="22">
        <v>240</v>
      </c>
      <c r="T9" s="22">
        <v>250</v>
      </c>
      <c r="U9" s="24"/>
      <c r="V9" s="24">
        <f>MAX(R9:T9)</f>
        <v>250</v>
      </c>
      <c r="W9" s="24">
        <f>T9+O9+J9</f>
        <v>612.5</v>
      </c>
      <c r="X9" s="28">
        <f>W9*E9</f>
        <v>598.29</v>
      </c>
      <c r="Y9" s="12" t="s">
        <v>83</v>
      </c>
    </row>
    <row r="10" spans="1:25">
      <c r="A10" s="92" t="s">
        <v>47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>
      <c r="A11" s="28">
        <v>1</v>
      </c>
      <c r="B11" s="20" t="s">
        <v>331</v>
      </c>
      <c r="C11" s="13" t="s">
        <v>332</v>
      </c>
      <c r="D11" s="11">
        <v>97.8</v>
      </c>
      <c r="E11" s="11">
        <v>0.92320000000000002</v>
      </c>
      <c r="F11" s="12" t="s">
        <v>74</v>
      </c>
      <c r="G11" s="12" t="s">
        <v>333</v>
      </c>
      <c r="H11" s="22">
        <v>250</v>
      </c>
      <c r="I11" s="22">
        <v>260</v>
      </c>
      <c r="J11" s="23">
        <v>265</v>
      </c>
      <c r="K11" s="30"/>
      <c r="L11" s="24">
        <f>MAX(H11:J11)</f>
        <v>265</v>
      </c>
      <c r="M11" s="23">
        <v>180</v>
      </c>
      <c r="N11" s="22">
        <v>185</v>
      </c>
      <c r="O11" s="23">
        <v>195</v>
      </c>
      <c r="P11" s="30"/>
      <c r="Q11" s="24">
        <f>MAX(M11:O11)</f>
        <v>195</v>
      </c>
      <c r="R11" s="22">
        <v>270</v>
      </c>
      <c r="S11" s="22">
        <v>280</v>
      </c>
      <c r="T11" s="22">
        <v>290</v>
      </c>
      <c r="U11" s="24"/>
      <c r="V11" s="24">
        <f>MAX(R11:T11)</f>
        <v>290</v>
      </c>
      <c r="W11" s="24">
        <f>T11+N11+I11</f>
        <v>735</v>
      </c>
      <c r="X11" s="28">
        <f>W11*E11</f>
        <v>678.55200000000002</v>
      </c>
      <c r="Y11" s="12" t="s">
        <v>11</v>
      </c>
    </row>
    <row r="12" spans="1:25">
      <c r="A12" s="28">
        <v>1</v>
      </c>
      <c r="B12" s="20" t="s">
        <v>331</v>
      </c>
      <c r="C12" s="13" t="s">
        <v>354</v>
      </c>
      <c r="D12" s="11">
        <v>97.8</v>
      </c>
      <c r="E12" s="11">
        <v>0.92320000000000002</v>
      </c>
      <c r="F12" s="12" t="s">
        <v>74</v>
      </c>
      <c r="G12" s="12" t="s">
        <v>333</v>
      </c>
      <c r="H12" s="22">
        <v>250</v>
      </c>
      <c r="I12" s="22">
        <v>260</v>
      </c>
      <c r="J12" s="23">
        <v>265</v>
      </c>
      <c r="K12" s="30"/>
      <c r="L12" s="24">
        <f>MAX(H12:J12)</f>
        <v>265</v>
      </c>
      <c r="M12" s="23">
        <v>180</v>
      </c>
      <c r="N12" s="22">
        <v>185</v>
      </c>
      <c r="O12" s="23">
        <v>195</v>
      </c>
      <c r="P12" s="30"/>
      <c r="Q12" s="24">
        <f>MAX(M12:O12)</f>
        <v>195</v>
      </c>
      <c r="R12" s="22">
        <v>270</v>
      </c>
      <c r="S12" s="22">
        <v>280</v>
      </c>
      <c r="T12" s="22">
        <v>290</v>
      </c>
      <c r="U12" s="24"/>
      <c r="V12" s="24">
        <f>MAX(R12:T12)</f>
        <v>290</v>
      </c>
      <c r="W12" s="24">
        <f>T12+N12+I12</f>
        <v>735</v>
      </c>
      <c r="X12" s="28">
        <f>W12*E12</f>
        <v>678.55200000000002</v>
      </c>
      <c r="Y12" s="12" t="s">
        <v>11</v>
      </c>
    </row>
    <row r="13" spans="1:25">
      <c r="A13" s="28">
        <v>2</v>
      </c>
      <c r="B13" s="20" t="s">
        <v>239</v>
      </c>
      <c r="C13" s="13" t="s">
        <v>355</v>
      </c>
      <c r="D13" s="11">
        <v>95.6</v>
      </c>
      <c r="E13" s="11">
        <v>0.93340000000000001</v>
      </c>
      <c r="F13" s="12" t="s">
        <v>74</v>
      </c>
      <c r="G13" s="12" t="s">
        <v>36</v>
      </c>
      <c r="H13" s="22">
        <v>210</v>
      </c>
      <c r="I13" s="22">
        <v>225</v>
      </c>
      <c r="J13" s="23">
        <v>232.5</v>
      </c>
      <c r="K13" s="30"/>
      <c r="L13" s="24"/>
      <c r="M13" s="22">
        <v>120</v>
      </c>
      <c r="N13" s="22">
        <v>137.5</v>
      </c>
      <c r="O13" s="23">
        <v>145</v>
      </c>
      <c r="P13" s="30"/>
      <c r="Q13" s="24"/>
      <c r="R13" s="22">
        <v>200</v>
      </c>
      <c r="S13" s="22">
        <v>225</v>
      </c>
      <c r="T13" s="22">
        <v>242.5</v>
      </c>
      <c r="U13" s="24"/>
      <c r="V13" s="24"/>
      <c r="W13" s="24">
        <f>T13+N13+I13</f>
        <v>605</v>
      </c>
      <c r="X13" s="28">
        <f>W13*E13</f>
        <v>564.70699999999999</v>
      </c>
      <c r="Y13" s="12" t="s">
        <v>11</v>
      </c>
    </row>
    <row r="14" spans="1:25">
      <c r="A14" s="92" t="s">
        <v>48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>
      <c r="A15" s="28">
        <v>1</v>
      </c>
      <c r="B15" s="20" t="s">
        <v>240</v>
      </c>
      <c r="C15" s="13" t="s">
        <v>241</v>
      </c>
      <c r="D15" s="11">
        <v>104.45</v>
      </c>
      <c r="E15" s="11">
        <v>0.89980000000000004</v>
      </c>
      <c r="F15" s="12" t="s">
        <v>10</v>
      </c>
      <c r="G15" s="12" t="s">
        <v>36</v>
      </c>
      <c r="H15" s="22">
        <v>225</v>
      </c>
      <c r="I15" s="22">
        <v>235</v>
      </c>
      <c r="J15" s="22">
        <v>240</v>
      </c>
      <c r="K15" s="30"/>
      <c r="L15" s="24"/>
      <c r="M15" s="22">
        <v>157.5</v>
      </c>
      <c r="N15" s="22">
        <v>165</v>
      </c>
      <c r="O15" s="22">
        <v>170</v>
      </c>
      <c r="P15" s="30"/>
      <c r="Q15" s="24"/>
      <c r="R15" s="32">
        <v>225</v>
      </c>
      <c r="S15" s="22">
        <v>225</v>
      </c>
      <c r="T15" s="22">
        <v>240</v>
      </c>
      <c r="U15" s="24"/>
      <c r="V15" s="24"/>
      <c r="W15" s="24">
        <f>J15+O15+T15</f>
        <v>650</v>
      </c>
      <c r="X15" s="28">
        <f>W15*E15</f>
        <v>584.87</v>
      </c>
      <c r="Y15" s="12" t="s">
        <v>83</v>
      </c>
    </row>
  </sheetData>
  <sortState ref="B37:AB40">
    <sortCondition ref="F37:F40"/>
    <sortCondition ref="E37:E40"/>
    <sortCondition descending="1" ref="T37:T40"/>
  </sortState>
  <mergeCells count="19">
    <mergeCell ref="E2:E3"/>
    <mergeCell ref="F2:F3"/>
    <mergeCell ref="A8:Y8"/>
    <mergeCell ref="B1:Y1"/>
    <mergeCell ref="A2:A3"/>
    <mergeCell ref="A10:Y10"/>
    <mergeCell ref="A4:Y4"/>
    <mergeCell ref="A14:Y14"/>
    <mergeCell ref="W2:W3"/>
    <mergeCell ref="X2:X3"/>
    <mergeCell ref="Y2:Y3"/>
    <mergeCell ref="A6:Y6"/>
    <mergeCell ref="G2:G3"/>
    <mergeCell ref="H2:L2"/>
    <mergeCell ref="M2:Q2"/>
    <mergeCell ref="R2:V2"/>
    <mergeCell ref="B2:B3"/>
    <mergeCell ref="C2:C3"/>
    <mergeCell ref="D2:D3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G35" sqref="G35"/>
    </sheetView>
  </sheetViews>
  <sheetFormatPr baseColWidth="10" defaultColWidth="30.5" defaultRowHeight="13" x14ac:dyDescent="0"/>
  <cols>
    <col min="1" max="1" width="7.5" style="6" bestFit="1" customWidth="1"/>
    <col min="2" max="2" width="19.83203125" style="5" customWidth="1"/>
    <col min="3" max="3" width="27.5" style="5" customWidth="1"/>
    <col min="4" max="4" width="9.6640625" style="5" customWidth="1"/>
    <col min="5" max="5" width="9.5" style="5" bestFit="1" customWidth="1"/>
    <col min="6" max="6" width="17.5" style="5" bestFit="1" customWidth="1"/>
    <col min="7" max="7" width="34" style="5" bestFit="1" customWidth="1"/>
    <col min="8" max="8" width="6" style="5" customWidth="1"/>
    <col min="9" max="9" width="5.5" style="5" bestFit="1" customWidth="1"/>
    <col min="10" max="10" width="6.6640625" style="5" customWidth="1"/>
    <col min="11" max="11" width="5.5" style="5" bestFit="1" customWidth="1"/>
    <col min="12" max="12" width="11.33203125" style="5" bestFit="1" customWidth="1"/>
    <col min="13" max="13" width="9" style="5" bestFit="1" customWidth="1"/>
    <col min="14" max="14" width="25.5" style="5" customWidth="1"/>
    <col min="15" max="16384" width="30.5" style="5"/>
  </cols>
  <sheetData>
    <row r="1" spans="1:14" s="4" customFormat="1" ht="177" customHeight="1" thickBot="1">
      <c r="B1" s="79" t="s">
        <v>383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3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>
      <c r="A4" s="98" t="s">
        <v>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>
      <c r="A5" s="11"/>
      <c r="B5" s="20" t="s">
        <v>175</v>
      </c>
      <c r="C5" s="13" t="s">
        <v>176</v>
      </c>
      <c r="D5" s="46">
        <v>82.5</v>
      </c>
      <c r="E5" s="11">
        <v>1.0289999999999999</v>
      </c>
      <c r="F5" s="12" t="s">
        <v>132</v>
      </c>
      <c r="G5" s="12" t="s">
        <v>134</v>
      </c>
      <c r="H5" s="24" t="s">
        <v>9</v>
      </c>
      <c r="I5" s="23">
        <v>232.5</v>
      </c>
      <c r="J5" s="23">
        <v>232.5</v>
      </c>
      <c r="K5" s="29"/>
      <c r="L5" s="58">
        <v>0</v>
      </c>
      <c r="M5" s="28">
        <f>L5*E5</f>
        <v>0</v>
      </c>
      <c r="N5" s="15" t="s">
        <v>11</v>
      </c>
    </row>
  </sheetData>
  <mergeCells count="13"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G18" sqref="G18"/>
    </sheetView>
  </sheetViews>
  <sheetFormatPr baseColWidth="10" defaultColWidth="30.5" defaultRowHeight="13" x14ac:dyDescent="0"/>
  <cols>
    <col min="1" max="1" width="7.5" style="56" bestFit="1" customWidth="1"/>
    <col min="2" max="2" width="19.83203125" style="5" customWidth="1"/>
    <col min="3" max="3" width="26.1640625" style="5" customWidth="1"/>
    <col min="4" max="4" width="9.6640625" style="5" customWidth="1"/>
    <col min="5" max="5" width="9.5" style="5" bestFit="1" customWidth="1"/>
    <col min="6" max="6" width="18.83203125" style="5" bestFit="1" customWidth="1"/>
    <col min="7" max="7" width="34" style="5" bestFit="1" customWidth="1"/>
    <col min="8" max="8" width="6" style="5" customWidth="1"/>
    <col min="9" max="9" width="5.5" style="5" bestFit="1" customWidth="1"/>
    <col min="10" max="10" width="6.6640625" style="5" customWidth="1"/>
    <col min="11" max="11" width="5.5" style="5" bestFit="1" customWidth="1"/>
    <col min="12" max="12" width="11.33203125" style="5" bestFit="1" customWidth="1"/>
    <col min="13" max="13" width="9" style="5" bestFit="1" customWidth="1"/>
    <col min="14" max="14" width="27.5" style="5" customWidth="1"/>
    <col min="15" max="16384" width="30.5" style="5"/>
  </cols>
  <sheetData>
    <row r="1" spans="1:14" s="4" customFormat="1" ht="177" customHeight="1" thickBot="1">
      <c r="A1" s="55"/>
      <c r="B1" s="79" t="s">
        <v>382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3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 s="2" customFormat="1" ht="14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>
      <c r="A5" s="28"/>
      <c r="B5" s="20" t="s">
        <v>272</v>
      </c>
      <c r="C5" s="21" t="s">
        <v>273</v>
      </c>
      <c r="D5" s="11">
        <v>50.7</v>
      </c>
      <c r="E5" s="11">
        <v>2.1583000000000001</v>
      </c>
      <c r="F5" s="12" t="s">
        <v>74</v>
      </c>
      <c r="G5" s="12" t="s">
        <v>36</v>
      </c>
      <c r="H5" s="23">
        <v>90</v>
      </c>
      <c r="I5" s="23">
        <v>97.5</v>
      </c>
      <c r="J5" s="23" t="s">
        <v>274</v>
      </c>
      <c r="K5" s="29"/>
      <c r="L5" s="57">
        <v>0</v>
      </c>
      <c r="M5" s="28">
        <f>L5*E5</f>
        <v>0</v>
      </c>
      <c r="N5" s="12" t="s">
        <v>275</v>
      </c>
    </row>
    <row r="6" spans="1:14" s="2" customFormat="1" ht="14">
      <c r="A6" s="28">
        <v>1</v>
      </c>
      <c r="B6" s="20" t="s">
        <v>303</v>
      </c>
      <c r="C6" s="13" t="s">
        <v>304</v>
      </c>
      <c r="D6" s="11">
        <v>50.1</v>
      </c>
      <c r="E6" s="11">
        <v>2.1796000000000002</v>
      </c>
      <c r="F6" s="12" t="s">
        <v>221</v>
      </c>
      <c r="G6" s="12" t="s">
        <v>261</v>
      </c>
      <c r="H6" s="23">
        <v>60</v>
      </c>
      <c r="I6" s="22">
        <v>65</v>
      </c>
      <c r="J6" s="23">
        <v>70</v>
      </c>
      <c r="K6" s="30"/>
      <c r="L6" s="24">
        <v>65</v>
      </c>
      <c r="M6" s="24">
        <f>L6*E6</f>
        <v>141.67400000000001</v>
      </c>
      <c r="N6" s="44" t="s">
        <v>264</v>
      </c>
    </row>
    <row r="7" spans="1:14" s="2" customFormat="1" ht="14">
      <c r="A7" s="92" t="s">
        <v>57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s="2" customFormat="1" ht="14">
      <c r="A8" s="28"/>
      <c r="B8" s="20" t="s">
        <v>300</v>
      </c>
      <c r="C8" s="13" t="s">
        <v>301</v>
      </c>
      <c r="D8" s="11">
        <v>55.3</v>
      </c>
      <c r="E8" s="11">
        <v>1.92408</v>
      </c>
      <c r="F8" s="12" t="s">
        <v>129</v>
      </c>
      <c r="G8" s="12" t="s">
        <v>38</v>
      </c>
      <c r="H8" s="23">
        <v>70</v>
      </c>
      <c r="I8" s="23">
        <v>80</v>
      </c>
      <c r="J8" s="23">
        <v>80</v>
      </c>
      <c r="K8" s="30"/>
      <c r="L8" s="58">
        <v>0</v>
      </c>
      <c r="M8" s="58">
        <f>L8*E8</f>
        <v>0</v>
      </c>
      <c r="N8" s="44" t="s">
        <v>144</v>
      </c>
    </row>
    <row r="9" spans="1:14">
      <c r="A9" s="92" t="s">
        <v>45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>
      <c r="A10" s="17">
        <v>1</v>
      </c>
      <c r="B10" s="20" t="s">
        <v>175</v>
      </c>
      <c r="C10" s="13" t="s">
        <v>176</v>
      </c>
      <c r="D10" s="46">
        <v>82.5</v>
      </c>
      <c r="E10" s="11">
        <v>1.0289999999999999</v>
      </c>
      <c r="F10" s="12" t="s">
        <v>132</v>
      </c>
      <c r="G10" s="12" t="s">
        <v>134</v>
      </c>
      <c r="H10" s="22">
        <v>182.5</v>
      </c>
      <c r="I10" s="23"/>
      <c r="J10" s="23"/>
      <c r="K10" s="29"/>
      <c r="L10" s="24">
        <v>182.5</v>
      </c>
      <c r="M10" s="28">
        <f>L10*E10</f>
        <v>187.79249999999999</v>
      </c>
      <c r="N10" s="15" t="s">
        <v>11</v>
      </c>
    </row>
  </sheetData>
  <mergeCells count="15">
    <mergeCell ref="A9:N9"/>
    <mergeCell ref="A7:N7"/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G15" sqref="G15"/>
    </sheetView>
  </sheetViews>
  <sheetFormatPr baseColWidth="10" defaultColWidth="30.5" defaultRowHeight="13" x14ac:dyDescent="0"/>
  <cols>
    <col min="1" max="1" width="7.5" style="6" bestFit="1" customWidth="1"/>
    <col min="2" max="2" width="19.83203125" style="5" customWidth="1"/>
    <col min="3" max="3" width="27.5" style="5" customWidth="1"/>
    <col min="4" max="4" width="9.6640625" style="5" customWidth="1"/>
    <col min="5" max="5" width="9.5" style="5" bestFit="1" customWidth="1"/>
    <col min="6" max="6" width="18.83203125" style="5" bestFit="1" customWidth="1"/>
    <col min="7" max="7" width="34" style="5" bestFit="1" customWidth="1"/>
    <col min="8" max="8" width="6" style="5" customWidth="1"/>
    <col min="9" max="9" width="5.5" style="5" bestFit="1" customWidth="1"/>
    <col min="10" max="10" width="6.6640625" style="5" customWidth="1"/>
    <col min="11" max="11" width="5.5" style="5" bestFit="1" customWidth="1"/>
    <col min="12" max="12" width="11.33203125" style="5" bestFit="1" customWidth="1"/>
    <col min="13" max="13" width="9" style="5" bestFit="1" customWidth="1"/>
    <col min="14" max="14" width="25.1640625" style="5" customWidth="1"/>
    <col min="15" max="16384" width="30.5" style="5"/>
  </cols>
  <sheetData>
    <row r="1" spans="1:14" s="4" customFormat="1" ht="177" customHeight="1" thickBot="1">
      <c r="B1" s="79" t="s">
        <v>381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3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105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 s="2" customFormat="1" ht="14">
      <c r="A4" s="111" t="s">
        <v>47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s="2" customFormat="1" ht="14">
      <c r="A5" s="28">
        <v>1</v>
      </c>
      <c r="B5" s="20" t="s">
        <v>239</v>
      </c>
      <c r="C5" s="13" t="s">
        <v>355</v>
      </c>
      <c r="D5" s="11">
        <v>95.6</v>
      </c>
      <c r="E5" s="11">
        <v>0.93340000000000001</v>
      </c>
      <c r="F5" s="12" t="s">
        <v>74</v>
      </c>
      <c r="G5" s="12" t="s">
        <v>36</v>
      </c>
      <c r="H5" s="22">
        <v>210</v>
      </c>
      <c r="I5" s="22">
        <v>225</v>
      </c>
      <c r="J5" s="23">
        <v>232.5</v>
      </c>
      <c r="K5" s="30"/>
      <c r="L5" s="24">
        <v>225</v>
      </c>
      <c r="M5" s="24">
        <f>L5*E5</f>
        <v>210.01500000000001</v>
      </c>
      <c r="N5" s="44" t="s">
        <v>11</v>
      </c>
    </row>
  </sheetData>
  <mergeCells count="13">
    <mergeCell ref="M2:M3"/>
    <mergeCell ref="N2:N3"/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1" workbookViewId="0">
      <selection activeCell="A55" sqref="A55:N55"/>
    </sheetView>
  </sheetViews>
  <sheetFormatPr baseColWidth="10" defaultColWidth="30.5" defaultRowHeight="13" x14ac:dyDescent="0"/>
  <cols>
    <col min="1" max="1" width="7.6640625" style="7" bestFit="1" customWidth="1"/>
    <col min="2" max="2" width="28.5" style="6" customWidth="1"/>
    <col min="3" max="3" width="29.83203125" style="6" customWidth="1"/>
    <col min="4" max="4" width="10" style="10" customWidth="1"/>
    <col min="5" max="5" width="13.33203125" style="5" customWidth="1"/>
    <col min="6" max="6" width="23.33203125" style="6" customWidth="1"/>
    <col min="7" max="7" width="34" style="6" bestFit="1" customWidth="1"/>
    <col min="8" max="9" width="6.5" style="10" bestFit="1" customWidth="1"/>
    <col min="10" max="11" width="6.5" style="10" customWidth="1"/>
    <col min="12" max="12" width="10.83203125" style="10" customWidth="1"/>
    <col min="13" max="13" width="10.6640625" style="10" bestFit="1" customWidth="1"/>
    <col min="14" max="14" width="18.6640625" style="6" customWidth="1"/>
    <col min="15" max="16384" width="30.5" style="5"/>
  </cols>
  <sheetData>
    <row r="1" spans="1:14" s="4" customFormat="1" ht="177" customHeight="1" thickBot="1">
      <c r="A1" s="55"/>
      <c r="B1" s="79" t="s">
        <v>375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7" customFormat="1" ht="15" customHeight="1">
      <c r="A2" s="99" t="s">
        <v>4</v>
      </c>
      <c r="B2" s="86" t="s">
        <v>0</v>
      </c>
      <c r="C2" s="84" t="s">
        <v>72</v>
      </c>
      <c r="D2" s="100" t="s">
        <v>73</v>
      </c>
      <c r="E2" s="101" t="s">
        <v>39</v>
      </c>
      <c r="F2" s="101" t="s">
        <v>8</v>
      </c>
      <c r="G2" s="86" t="s">
        <v>94</v>
      </c>
      <c r="H2" s="102" t="s">
        <v>2</v>
      </c>
      <c r="I2" s="102"/>
      <c r="J2" s="102"/>
      <c r="K2" s="102"/>
      <c r="L2" s="103" t="s">
        <v>41</v>
      </c>
      <c r="M2" s="103" t="s">
        <v>42</v>
      </c>
      <c r="N2" s="87" t="s">
        <v>7</v>
      </c>
    </row>
    <row r="3" spans="1:14" s="7" customFormat="1" ht="33.75" customHeight="1" thickBot="1">
      <c r="A3" s="104"/>
      <c r="B3" s="89"/>
      <c r="C3" s="78"/>
      <c r="D3" s="106"/>
      <c r="E3" s="107"/>
      <c r="F3" s="107"/>
      <c r="G3" s="89"/>
      <c r="H3" s="108">
        <v>1</v>
      </c>
      <c r="I3" s="108">
        <v>2</v>
      </c>
      <c r="J3" s="108">
        <v>3</v>
      </c>
      <c r="K3" s="109" t="s">
        <v>40</v>
      </c>
      <c r="L3" s="110"/>
      <c r="M3" s="110"/>
      <c r="N3" s="90"/>
    </row>
    <row r="4" spans="1:14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s="7" customFormat="1">
      <c r="A5" s="17"/>
      <c r="B5" s="20" t="s">
        <v>109</v>
      </c>
      <c r="C5" s="21" t="s">
        <v>60</v>
      </c>
      <c r="D5" s="14">
        <v>43.8</v>
      </c>
      <c r="E5" s="11">
        <v>2.6368</v>
      </c>
      <c r="F5" s="15" t="s">
        <v>12</v>
      </c>
      <c r="G5" s="12" t="s">
        <v>36</v>
      </c>
      <c r="H5" s="23">
        <v>57.5</v>
      </c>
      <c r="I5" s="23">
        <v>57.5</v>
      </c>
      <c r="J5" s="23">
        <v>57.5</v>
      </c>
      <c r="K5" s="24"/>
      <c r="L5" s="58">
        <v>0</v>
      </c>
      <c r="M5" s="58">
        <f>L5*E5</f>
        <v>0</v>
      </c>
      <c r="N5" s="12" t="s">
        <v>14</v>
      </c>
    </row>
    <row r="6" spans="1:14" s="19" customFormat="1" ht="12">
      <c r="A6" s="93" t="s">
        <v>50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s="19" customFormat="1" ht="12">
      <c r="A7" s="17">
        <v>1</v>
      </c>
      <c r="B7" s="20" t="s">
        <v>84</v>
      </c>
      <c r="C7" s="13" t="s">
        <v>28</v>
      </c>
      <c r="D7" s="14">
        <v>48</v>
      </c>
      <c r="E7" s="11">
        <v>2.3149999999999999</v>
      </c>
      <c r="F7" s="15" t="s">
        <v>10</v>
      </c>
      <c r="G7" s="12" t="s">
        <v>36</v>
      </c>
      <c r="H7" s="22">
        <v>32.5</v>
      </c>
      <c r="I7" s="22">
        <v>35</v>
      </c>
      <c r="J7" s="23">
        <v>37.5</v>
      </c>
      <c r="K7" s="24"/>
      <c r="L7" s="24">
        <v>35</v>
      </c>
      <c r="M7" s="24">
        <f>L7*E7</f>
        <v>81.024999999999991</v>
      </c>
      <c r="N7" s="12" t="s">
        <v>97</v>
      </c>
    </row>
    <row r="8" spans="1:14" s="19" customFormat="1" ht="12">
      <c r="A8" s="17">
        <v>1</v>
      </c>
      <c r="B8" s="20" t="s">
        <v>85</v>
      </c>
      <c r="C8" s="21" t="s">
        <v>193</v>
      </c>
      <c r="D8" s="14">
        <v>47.6</v>
      </c>
      <c r="E8" s="11">
        <v>2.3374000000000001</v>
      </c>
      <c r="F8" s="15" t="s">
        <v>10</v>
      </c>
      <c r="G8" s="12" t="s">
        <v>36</v>
      </c>
      <c r="H8" s="23">
        <v>45</v>
      </c>
      <c r="I8" s="23">
        <v>45</v>
      </c>
      <c r="J8" s="22">
        <v>45</v>
      </c>
      <c r="K8" s="24"/>
      <c r="L8" s="24">
        <v>45</v>
      </c>
      <c r="M8" s="24">
        <f>L8*E8</f>
        <v>105.18300000000001</v>
      </c>
      <c r="N8" s="12" t="s">
        <v>98</v>
      </c>
    </row>
    <row r="9" spans="1:14" s="19" customFormat="1" ht="12">
      <c r="A9" s="93" t="s">
        <v>57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s="19" customFormat="1" ht="12">
      <c r="A10" s="17">
        <v>1</v>
      </c>
      <c r="B10" s="20" t="s">
        <v>162</v>
      </c>
      <c r="C10" s="13" t="s">
        <v>341</v>
      </c>
      <c r="D10" s="14">
        <v>55.1</v>
      </c>
      <c r="E10" s="11">
        <v>1.9359999999999999</v>
      </c>
      <c r="F10" s="15" t="s">
        <v>132</v>
      </c>
      <c r="G10" s="12" t="s">
        <v>134</v>
      </c>
      <c r="H10" s="22">
        <v>55</v>
      </c>
      <c r="I10" s="22">
        <v>62.5</v>
      </c>
      <c r="J10" s="22">
        <v>65</v>
      </c>
      <c r="K10" s="24"/>
      <c r="L10" s="24">
        <v>65</v>
      </c>
      <c r="M10" s="24">
        <f>L10*E10</f>
        <v>125.84</v>
      </c>
      <c r="N10" s="12" t="s">
        <v>133</v>
      </c>
    </row>
    <row r="11" spans="1:14" s="19" customFormat="1" ht="12">
      <c r="A11" s="17">
        <v>2</v>
      </c>
      <c r="B11" s="20" t="s">
        <v>127</v>
      </c>
      <c r="C11" s="13" t="s">
        <v>344</v>
      </c>
      <c r="D11" s="14">
        <v>54.84</v>
      </c>
      <c r="E11" s="11">
        <v>1.9459599999999999</v>
      </c>
      <c r="F11" s="15" t="s">
        <v>74</v>
      </c>
      <c r="G11" s="12" t="s">
        <v>36</v>
      </c>
      <c r="H11" s="22">
        <v>45</v>
      </c>
      <c r="I11" s="23">
        <v>47.5</v>
      </c>
      <c r="J11" s="23">
        <v>47.5</v>
      </c>
      <c r="K11" s="24"/>
      <c r="L11" s="24">
        <v>45</v>
      </c>
      <c r="M11" s="24">
        <f t="shared" ref="M11:M15" si="0">L11*E11</f>
        <v>87.56819999999999</v>
      </c>
      <c r="N11" s="12" t="s">
        <v>98</v>
      </c>
    </row>
    <row r="12" spans="1:14" s="19" customFormat="1" ht="12">
      <c r="A12" s="17">
        <v>1</v>
      </c>
      <c r="B12" s="20" t="s">
        <v>110</v>
      </c>
      <c r="C12" s="13" t="s">
        <v>149</v>
      </c>
      <c r="D12" s="14">
        <v>55.8</v>
      </c>
      <c r="E12" s="11">
        <v>1.893</v>
      </c>
      <c r="F12" s="15" t="s">
        <v>10</v>
      </c>
      <c r="G12" s="12" t="s">
        <v>36</v>
      </c>
      <c r="H12" s="22">
        <v>80</v>
      </c>
      <c r="I12" s="22">
        <v>82.5</v>
      </c>
      <c r="J12" s="22">
        <v>85</v>
      </c>
      <c r="K12" s="24"/>
      <c r="L12" s="24">
        <v>85</v>
      </c>
      <c r="M12" s="24">
        <f>L12*E12</f>
        <v>160.905</v>
      </c>
      <c r="N12" s="12" t="s">
        <v>83</v>
      </c>
    </row>
    <row r="13" spans="1:14" s="19" customFormat="1" ht="12">
      <c r="A13" s="17">
        <v>2</v>
      </c>
      <c r="B13" s="20" t="s">
        <v>86</v>
      </c>
      <c r="C13" s="13" t="s">
        <v>268</v>
      </c>
      <c r="D13" s="14">
        <v>56</v>
      </c>
      <c r="E13" s="11">
        <v>1.905</v>
      </c>
      <c r="F13" s="15" t="s">
        <v>10</v>
      </c>
      <c r="G13" s="12" t="s">
        <v>36</v>
      </c>
      <c r="H13" s="22">
        <v>62.5</v>
      </c>
      <c r="I13" s="23">
        <v>65</v>
      </c>
      <c r="J13" s="23">
        <v>65</v>
      </c>
      <c r="K13" s="24"/>
      <c r="L13" s="24">
        <v>62.5</v>
      </c>
      <c r="M13" s="24">
        <f>L13*E13</f>
        <v>119.0625</v>
      </c>
      <c r="N13" s="12" t="s">
        <v>97</v>
      </c>
    </row>
    <row r="14" spans="1:14" s="19" customFormat="1" ht="12">
      <c r="A14" s="17">
        <v>3</v>
      </c>
      <c r="B14" s="20" t="s">
        <v>142</v>
      </c>
      <c r="C14" s="13" t="s">
        <v>143</v>
      </c>
      <c r="D14" s="14">
        <v>54.7</v>
      </c>
      <c r="E14" s="11">
        <v>1.9610000000000001</v>
      </c>
      <c r="F14" s="15" t="s">
        <v>129</v>
      </c>
      <c r="G14" s="12" t="s">
        <v>38</v>
      </c>
      <c r="H14" s="22">
        <v>42.5</v>
      </c>
      <c r="I14" s="31">
        <v>45</v>
      </c>
      <c r="J14" s="31">
        <v>50</v>
      </c>
      <c r="K14" s="24"/>
      <c r="L14" s="24">
        <v>50</v>
      </c>
      <c r="M14" s="24">
        <f t="shared" si="0"/>
        <v>98.05</v>
      </c>
      <c r="N14" s="12" t="s">
        <v>144</v>
      </c>
    </row>
    <row r="15" spans="1:14" s="19" customFormat="1" ht="12">
      <c r="A15" s="17">
        <v>1</v>
      </c>
      <c r="B15" s="20" t="s">
        <v>142</v>
      </c>
      <c r="C15" s="13" t="s">
        <v>345</v>
      </c>
      <c r="D15" s="14">
        <v>54.7</v>
      </c>
      <c r="E15" s="11">
        <v>1.9610000000000001</v>
      </c>
      <c r="F15" s="15" t="s">
        <v>129</v>
      </c>
      <c r="G15" s="12" t="s">
        <v>38</v>
      </c>
      <c r="H15" s="22">
        <v>42.5</v>
      </c>
      <c r="I15" s="31">
        <v>45</v>
      </c>
      <c r="J15" s="31">
        <v>50</v>
      </c>
      <c r="K15" s="24"/>
      <c r="L15" s="24">
        <v>50</v>
      </c>
      <c r="M15" s="24">
        <f t="shared" si="0"/>
        <v>98.05</v>
      </c>
      <c r="N15" s="12" t="s">
        <v>144</v>
      </c>
    </row>
    <row r="16" spans="1:14" s="19" customFormat="1" ht="12">
      <c r="A16" s="93" t="s">
        <v>52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s="19" customFormat="1" ht="12">
      <c r="A17" s="17">
        <v>1</v>
      </c>
      <c r="B17" s="20" t="s">
        <v>194</v>
      </c>
      <c r="C17" s="13" t="s">
        <v>195</v>
      </c>
      <c r="D17" s="14">
        <v>69.900000000000006</v>
      </c>
      <c r="E17" s="11">
        <v>1.6060000000000001</v>
      </c>
      <c r="F17" s="15" t="s">
        <v>74</v>
      </c>
      <c r="G17" s="12" t="s">
        <v>36</v>
      </c>
      <c r="H17" s="22">
        <v>70</v>
      </c>
      <c r="I17" s="23">
        <v>80</v>
      </c>
      <c r="J17" s="22">
        <v>80</v>
      </c>
      <c r="K17" s="24"/>
      <c r="L17" s="24">
        <v>80</v>
      </c>
      <c r="M17" s="24">
        <f>L17*E17</f>
        <v>128.48000000000002</v>
      </c>
      <c r="N17" s="12" t="s">
        <v>196</v>
      </c>
    </row>
    <row r="18" spans="1:14" s="19" customFormat="1" ht="12">
      <c r="A18" s="93" t="s">
        <v>51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 s="19" customFormat="1" ht="12">
      <c r="A19" s="17">
        <v>1</v>
      </c>
      <c r="B19" s="20" t="s">
        <v>216</v>
      </c>
      <c r="C19" s="13" t="s">
        <v>217</v>
      </c>
      <c r="D19" s="14">
        <v>52</v>
      </c>
      <c r="E19" s="11">
        <v>1.8180000000000001</v>
      </c>
      <c r="F19" s="15" t="s">
        <v>10</v>
      </c>
      <c r="G19" s="12" t="s">
        <v>36</v>
      </c>
      <c r="H19" s="23">
        <v>90</v>
      </c>
      <c r="I19" s="22">
        <v>95</v>
      </c>
      <c r="J19" s="23">
        <v>97.5</v>
      </c>
      <c r="K19" s="24"/>
      <c r="L19" s="24">
        <v>95</v>
      </c>
      <c r="M19" s="24">
        <f>L19*E19</f>
        <v>172.71</v>
      </c>
      <c r="N19" s="12" t="s">
        <v>83</v>
      </c>
    </row>
    <row r="20" spans="1:14" s="19" customFormat="1" ht="12">
      <c r="A20" s="93" t="s">
        <v>57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s="19" customFormat="1" ht="12">
      <c r="A21" s="17">
        <v>1</v>
      </c>
      <c r="B21" s="20" t="s">
        <v>159</v>
      </c>
      <c r="C21" s="13" t="s">
        <v>160</v>
      </c>
      <c r="D21" s="14">
        <v>53.5</v>
      </c>
      <c r="E21" s="11">
        <v>1.7270000000000001</v>
      </c>
      <c r="F21" s="15" t="s">
        <v>74</v>
      </c>
      <c r="G21" s="12" t="s">
        <v>156</v>
      </c>
      <c r="H21" s="22">
        <v>95</v>
      </c>
      <c r="I21" s="22">
        <v>102.5</v>
      </c>
      <c r="J21" s="22">
        <v>110</v>
      </c>
      <c r="K21" s="24"/>
      <c r="L21" s="24">
        <v>110</v>
      </c>
      <c r="M21" s="24">
        <f>L21*E21</f>
        <v>189.97</v>
      </c>
      <c r="N21" s="12" t="s">
        <v>161</v>
      </c>
    </row>
    <row r="22" spans="1:14" s="19" customFormat="1" ht="12">
      <c r="A22" s="93" t="s">
        <v>63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s="19" customFormat="1" ht="14.25" customHeight="1">
      <c r="A23" s="17">
        <v>1</v>
      </c>
      <c r="B23" s="20" t="s">
        <v>87</v>
      </c>
      <c r="C23" s="13" t="s">
        <v>177</v>
      </c>
      <c r="D23" s="14">
        <v>67</v>
      </c>
      <c r="E23" s="11">
        <v>1.246</v>
      </c>
      <c r="F23" s="15" t="s">
        <v>12</v>
      </c>
      <c r="G23" s="12" t="s">
        <v>36</v>
      </c>
      <c r="H23" s="22">
        <v>142.5</v>
      </c>
      <c r="I23" s="22">
        <v>150</v>
      </c>
      <c r="J23" s="22">
        <v>155</v>
      </c>
      <c r="K23" s="24"/>
      <c r="L23" s="24">
        <v>155</v>
      </c>
      <c r="M23" s="24">
        <f>L23*E23</f>
        <v>193.13</v>
      </c>
      <c r="N23" s="12" t="s">
        <v>14</v>
      </c>
    </row>
    <row r="24" spans="1:14" s="19" customFormat="1" ht="14.25" customHeight="1">
      <c r="A24" s="17">
        <v>2</v>
      </c>
      <c r="B24" s="20" t="s">
        <v>188</v>
      </c>
      <c r="C24" s="13" t="s">
        <v>189</v>
      </c>
      <c r="D24" s="14">
        <v>65.900000000000006</v>
      </c>
      <c r="E24" s="11">
        <v>1.2729999999999999</v>
      </c>
      <c r="F24" s="15" t="s">
        <v>132</v>
      </c>
      <c r="G24" s="12" t="s">
        <v>134</v>
      </c>
      <c r="H24" s="22">
        <v>132.5</v>
      </c>
      <c r="I24" s="23" t="s">
        <v>190</v>
      </c>
      <c r="J24" s="23" t="s">
        <v>190</v>
      </c>
      <c r="K24" s="24"/>
      <c r="L24" s="24">
        <v>132.5</v>
      </c>
      <c r="M24" s="24">
        <f>L24*E24</f>
        <v>168.67249999999999</v>
      </c>
      <c r="N24" s="12" t="s">
        <v>133</v>
      </c>
    </row>
    <row r="25" spans="1:14" s="19" customFormat="1" ht="14.25" customHeight="1">
      <c r="A25" s="17">
        <v>3</v>
      </c>
      <c r="B25" s="20" t="s">
        <v>185</v>
      </c>
      <c r="C25" s="13" t="s">
        <v>186</v>
      </c>
      <c r="D25" s="14">
        <v>67.5</v>
      </c>
      <c r="E25" s="11">
        <v>1.2370000000000001</v>
      </c>
      <c r="F25" s="15" t="s">
        <v>132</v>
      </c>
      <c r="G25" s="12" t="s">
        <v>134</v>
      </c>
      <c r="H25" s="22">
        <v>102.5</v>
      </c>
      <c r="I25" s="23" t="s">
        <v>187</v>
      </c>
      <c r="J25" s="22">
        <v>107.5</v>
      </c>
      <c r="K25" s="24"/>
      <c r="L25" s="24">
        <v>107.5</v>
      </c>
      <c r="M25" s="24">
        <f>L25*E25</f>
        <v>132.97750000000002</v>
      </c>
      <c r="N25" s="12" t="s">
        <v>133</v>
      </c>
    </row>
    <row r="26" spans="1:14" s="19" customFormat="1" ht="14.25" customHeight="1">
      <c r="A26" s="17">
        <v>1</v>
      </c>
      <c r="B26" s="20" t="s">
        <v>121</v>
      </c>
      <c r="C26" s="13" t="s">
        <v>20</v>
      </c>
      <c r="D26" s="14">
        <v>60.15</v>
      </c>
      <c r="E26" s="11">
        <v>1.7802</v>
      </c>
      <c r="F26" s="15" t="s">
        <v>10</v>
      </c>
      <c r="G26" s="12" t="s">
        <v>36</v>
      </c>
      <c r="H26" s="22">
        <v>75</v>
      </c>
      <c r="I26" s="22">
        <v>77.5</v>
      </c>
      <c r="J26" s="23"/>
      <c r="K26" s="24"/>
      <c r="L26" s="24">
        <v>77.5</v>
      </c>
      <c r="M26" s="24">
        <f>L26*E26</f>
        <v>137.96549999999999</v>
      </c>
      <c r="N26" s="12" t="s">
        <v>83</v>
      </c>
    </row>
    <row r="27" spans="1:14" s="19" customFormat="1" ht="12">
      <c r="A27" s="93" t="s">
        <v>52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19" customFormat="1" ht="14.25" customHeight="1">
      <c r="A28" s="17">
        <v>1</v>
      </c>
      <c r="B28" s="20" t="s">
        <v>178</v>
      </c>
      <c r="C28" s="13" t="s">
        <v>179</v>
      </c>
      <c r="D28" s="14">
        <v>75</v>
      </c>
      <c r="E28" s="11">
        <v>1.117</v>
      </c>
      <c r="F28" s="15" t="s">
        <v>12</v>
      </c>
      <c r="G28" s="12" t="s">
        <v>36</v>
      </c>
      <c r="H28" s="22">
        <v>125</v>
      </c>
      <c r="I28" s="22">
        <v>130</v>
      </c>
      <c r="J28" s="23">
        <v>135</v>
      </c>
      <c r="K28" s="24"/>
      <c r="L28" s="24">
        <v>130</v>
      </c>
      <c r="M28" s="24">
        <f>L28*E28</f>
        <v>145.21</v>
      </c>
      <c r="N28" s="12" t="s">
        <v>14</v>
      </c>
    </row>
    <row r="29" spans="1:14" s="19" customFormat="1" ht="12">
      <c r="A29" s="93" t="s">
        <v>45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s="19" customFormat="1" ht="12.75" customHeight="1">
      <c r="A30" s="17">
        <v>1</v>
      </c>
      <c r="B30" s="20" t="s">
        <v>88</v>
      </c>
      <c r="C30" s="21" t="s">
        <v>346</v>
      </c>
      <c r="D30" s="14">
        <v>81.75</v>
      </c>
      <c r="E30" s="11">
        <v>1.036</v>
      </c>
      <c r="F30" s="15" t="s">
        <v>10</v>
      </c>
      <c r="G30" s="12" t="s">
        <v>36</v>
      </c>
      <c r="H30" s="22">
        <v>117.5</v>
      </c>
      <c r="I30" s="23">
        <v>122.5</v>
      </c>
      <c r="J30" s="23">
        <v>127.5</v>
      </c>
      <c r="K30" s="24"/>
      <c r="L30" s="24">
        <v>117.5</v>
      </c>
      <c r="M30" s="24">
        <f t="shared" ref="M30:M38" si="1">L30*E30</f>
        <v>121.73</v>
      </c>
      <c r="N30" s="12" t="s">
        <v>98</v>
      </c>
    </row>
    <row r="31" spans="1:14" s="19" customFormat="1" ht="12">
      <c r="A31" s="17">
        <v>1</v>
      </c>
      <c r="B31" s="20" t="s">
        <v>173</v>
      </c>
      <c r="C31" s="13" t="s">
        <v>174</v>
      </c>
      <c r="D31" s="14">
        <v>82</v>
      </c>
      <c r="E31" s="11">
        <v>1.034</v>
      </c>
      <c r="F31" s="15" t="s">
        <v>74</v>
      </c>
      <c r="G31" s="12" t="s">
        <v>36</v>
      </c>
      <c r="H31" s="22">
        <v>145</v>
      </c>
      <c r="I31" s="22">
        <v>155</v>
      </c>
      <c r="J31" s="22">
        <v>160</v>
      </c>
      <c r="K31" s="24"/>
      <c r="L31" s="24">
        <v>160</v>
      </c>
      <c r="M31" s="24">
        <f t="shared" ref="M31:M36" si="2">L31*E31</f>
        <v>165.44</v>
      </c>
      <c r="N31" s="12" t="s">
        <v>11</v>
      </c>
    </row>
    <row r="32" spans="1:14" s="19" customFormat="1" ht="12">
      <c r="A32" s="17">
        <v>2</v>
      </c>
      <c r="B32" s="20" t="s">
        <v>90</v>
      </c>
      <c r="C32" s="13" t="s">
        <v>30</v>
      </c>
      <c r="D32" s="14">
        <v>81.900000000000006</v>
      </c>
      <c r="E32" s="11">
        <v>1.0351999999999999</v>
      </c>
      <c r="F32" s="15" t="s">
        <v>10</v>
      </c>
      <c r="G32" s="12" t="s">
        <v>37</v>
      </c>
      <c r="H32" s="22">
        <v>155</v>
      </c>
      <c r="I32" s="23">
        <v>167.5</v>
      </c>
      <c r="J32" s="23">
        <v>167.5</v>
      </c>
      <c r="K32" s="24"/>
      <c r="L32" s="24">
        <v>155</v>
      </c>
      <c r="M32" s="24">
        <f t="shared" si="2"/>
        <v>160.45599999999999</v>
      </c>
      <c r="N32" s="12" t="s">
        <v>99</v>
      </c>
    </row>
    <row r="33" spans="1:14" s="19" customFormat="1" ht="12">
      <c r="A33" s="17">
        <v>3</v>
      </c>
      <c r="B33" s="20" t="s">
        <v>135</v>
      </c>
      <c r="C33" s="21" t="s">
        <v>137</v>
      </c>
      <c r="D33" s="14">
        <v>82.5</v>
      </c>
      <c r="E33" s="11">
        <v>1.0289999999999999</v>
      </c>
      <c r="F33" s="15" t="s">
        <v>74</v>
      </c>
      <c r="G33" s="12" t="s">
        <v>38</v>
      </c>
      <c r="H33" s="22">
        <v>145</v>
      </c>
      <c r="I33" s="22">
        <v>150</v>
      </c>
      <c r="J33" s="22">
        <v>152.5</v>
      </c>
      <c r="K33" s="24"/>
      <c r="L33" s="24">
        <f>152.5</f>
        <v>152.5</v>
      </c>
      <c r="M33" s="24">
        <f t="shared" si="2"/>
        <v>156.92249999999999</v>
      </c>
      <c r="N33" s="12" t="s">
        <v>11</v>
      </c>
    </row>
    <row r="34" spans="1:14" s="19" customFormat="1" ht="12">
      <c r="A34" s="17">
        <v>4</v>
      </c>
      <c r="B34" s="20" t="s">
        <v>128</v>
      </c>
      <c r="C34" s="21" t="s">
        <v>136</v>
      </c>
      <c r="D34" s="14">
        <v>79.8</v>
      </c>
      <c r="E34" s="11">
        <v>1.0546</v>
      </c>
      <c r="F34" s="15" t="s">
        <v>129</v>
      </c>
      <c r="G34" s="12" t="s">
        <v>36</v>
      </c>
      <c r="H34" s="22">
        <v>140</v>
      </c>
      <c r="I34" s="22">
        <v>150</v>
      </c>
      <c r="J34" s="23">
        <v>155</v>
      </c>
      <c r="K34" s="24"/>
      <c r="L34" s="24">
        <v>150</v>
      </c>
      <c r="M34" s="24">
        <f t="shared" si="2"/>
        <v>158.19</v>
      </c>
      <c r="N34" s="12" t="s">
        <v>11</v>
      </c>
    </row>
    <row r="35" spans="1:14" s="19" customFormat="1" ht="12">
      <c r="A35" s="17">
        <v>5</v>
      </c>
      <c r="B35" s="20" t="s">
        <v>140</v>
      </c>
      <c r="C35" s="21" t="s">
        <v>141</v>
      </c>
      <c r="D35" s="14">
        <v>79.7</v>
      </c>
      <c r="E35" s="11">
        <v>1.0593999999999999</v>
      </c>
      <c r="F35" s="15" t="s">
        <v>74</v>
      </c>
      <c r="G35" s="12" t="s">
        <v>200</v>
      </c>
      <c r="H35" s="22">
        <v>130</v>
      </c>
      <c r="I35" s="31">
        <v>135</v>
      </c>
      <c r="J35" s="23">
        <v>137.5</v>
      </c>
      <c r="K35" s="24"/>
      <c r="L35" s="24">
        <v>135</v>
      </c>
      <c r="M35" s="24">
        <f t="shared" si="2"/>
        <v>143.01899999999998</v>
      </c>
      <c r="N35" s="12" t="s">
        <v>11</v>
      </c>
    </row>
    <row r="36" spans="1:14" s="19" customFormat="1" ht="12">
      <c r="A36" s="17">
        <v>6</v>
      </c>
      <c r="B36" s="20" t="s">
        <v>138</v>
      </c>
      <c r="C36" s="21" t="s">
        <v>139</v>
      </c>
      <c r="D36" s="14">
        <v>82</v>
      </c>
      <c r="E36" s="11">
        <v>1.034</v>
      </c>
      <c r="F36" s="15" t="s">
        <v>74</v>
      </c>
      <c r="G36" s="12" t="s">
        <v>38</v>
      </c>
      <c r="H36" s="22">
        <v>135</v>
      </c>
      <c r="I36" s="23">
        <v>140</v>
      </c>
      <c r="J36" s="23">
        <v>140</v>
      </c>
      <c r="K36" s="24"/>
      <c r="L36" s="24">
        <v>135</v>
      </c>
      <c r="M36" s="24">
        <f t="shared" si="2"/>
        <v>139.59</v>
      </c>
      <c r="N36" s="12" t="s">
        <v>11</v>
      </c>
    </row>
    <row r="37" spans="1:14" s="19" customFormat="1" ht="12">
      <c r="A37" s="17">
        <v>7</v>
      </c>
      <c r="B37" s="20" t="s">
        <v>197</v>
      </c>
      <c r="C37" s="21" t="s">
        <v>198</v>
      </c>
      <c r="D37" s="14">
        <v>82.5</v>
      </c>
      <c r="E37" s="11">
        <v>1.0289999999999999</v>
      </c>
      <c r="F37" s="15" t="s">
        <v>74</v>
      </c>
      <c r="G37" s="12" t="s">
        <v>36</v>
      </c>
      <c r="H37" s="22">
        <v>125</v>
      </c>
      <c r="I37" s="22">
        <v>127.5</v>
      </c>
      <c r="J37" s="22">
        <v>132.5</v>
      </c>
      <c r="K37" s="24"/>
      <c r="L37" s="24">
        <v>132.5</v>
      </c>
      <c r="M37" s="24">
        <f t="shared" si="1"/>
        <v>136.3425</v>
      </c>
      <c r="N37" s="12" t="s">
        <v>83</v>
      </c>
    </row>
    <row r="38" spans="1:14" s="19" customFormat="1" ht="12">
      <c r="A38" s="17">
        <v>8</v>
      </c>
      <c r="B38" s="20" t="s">
        <v>164</v>
      </c>
      <c r="C38" s="13" t="s">
        <v>165</v>
      </c>
      <c r="D38" s="14">
        <v>77.2</v>
      </c>
      <c r="E38" s="11">
        <v>1.0893999999999999</v>
      </c>
      <c r="F38" s="15" t="s">
        <v>132</v>
      </c>
      <c r="G38" s="12" t="s">
        <v>134</v>
      </c>
      <c r="H38" s="22">
        <v>127.5</v>
      </c>
      <c r="I38" s="23">
        <v>137.5</v>
      </c>
      <c r="J38" s="23">
        <v>137.5</v>
      </c>
      <c r="K38" s="24"/>
      <c r="L38" s="24">
        <v>127.5</v>
      </c>
      <c r="M38" s="24">
        <f t="shared" si="1"/>
        <v>138.89849999999998</v>
      </c>
      <c r="N38" s="12" t="s">
        <v>166</v>
      </c>
    </row>
    <row r="39" spans="1:14" s="19" customFormat="1" ht="12">
      <c r="A39" s="93" t="s">
        <v>46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s="19" customFormat="1" ht="12">
      <c r="A40" s="17">
        <v>1</v>
      </c>
      <c r="B40" s="20" t="s">
        <v>89</v>
      </c>
      <c r="C40" s="13" t="s">
        <v>347</v>
      </c>
      <c r="D40" s="14">
        <v>89</v>
      </c>
      <c r="E40" s="11">
        <v>0.97599999999999998</v>
      </c>
      <c r="F40" s="15" t="s">
        <v>74</v>
      </c>
      <c r="G40" s="12" t="s">
        <v>36</v>
      </c>
      <c r="H40" s="22">
        <v>145</v>
      </c>
      <c r="I40" s="22">
        <v>152.5</v>
      </c>
      <c r="J40" s="23">
        <v>157.5</v>
      </c>
      <c r="K40" s="24"/>
      <c r="L40" s="24">
        <v>152.5</v>
      </c>
      <c r="M40" s="24">
        <f>L40*E40</f>
        <v>148.84</v>
      </c>
      <c r="N40" s="12" t="s">
        <v>98</v>
      </c>
    </row>
    <row r="41" spans="1:14" s="19" customFormat="1" ht="12">
      <c r="A41" s="17">
        <v>2</v>
      </c>
      <c r="B41" s="20" t="s">
        <v>102</v>
      </c>
      <c r="C41" s="13" t="s">
        <v>348</v>
      </c>
      <c r="D41" s="14">
        <v>89.2</v>
      </c>
      <c r="E41" s="11">
        <v>0.97560000000000002</v>
      </c>
      <c r="F41" s="15" t="s">
        <v>12</v>
      </c>
      <c r="G41" s="12" t="s">
        <v>36</v>
      </c>
      <c r="H41" s="22">
        <v>125</v>
      </c>
      <c r="I41" s="22">
        <v>132.5</v>
      </c>
      <c r="J41" s="24"/>
      <c r="K41" s="24"/>
      <c r="L41" s="24">
        <v>132.5</v>
      </c>
      <c r="M41" s="24">
        <f>L41*E41</f>
        <v>129.267</v>
      </c>
      <c r="N41" s="12" t="s">
        <v>14</v>
      </c>
    </row>
    <row r="42" spans="1:14" s="19" customFormat="1" ht="12">
      <c r="A42" s="17">
        <v>1</v>
      </c>
      <c r="B42" s="20" t="s">
        <v>204</v>
      </c>
      <c r="C42" s="13" t="s">
        <v>205</v>
      </c>
      <c r="D42" s="14">
        <v>88.5</v>
      </c>
      <c r="E42" s="11">
        <v>0.96899999999999997</v>
      </c>
      <c r="F42" s="15" t="s">
        <v>74</v>
      </c>
      <c r="G42" s="12" t="s">
        <v>206</v>
      </c>
      <c r="H42" s="22">
        <v>160</v>
      </c>
      <c r="I42" s="22">
        <v>170</v>
      </c>
      <c r="J42" s="22">
        <v>175</v>
      </c>
      <c r="K42" s="24"/>
      <c r="L42" s="24">
        <v>175</v>
      </c>
      <c r="M42" s="24">
        <f t="shared" ref="M42:M44" si="3">L42*E42</f>
        <v>169.57499999999999</v>
      </c>
      <c r="N42" s="12" t="s">
        <v>11</v>
      </c>
    </row>
    <row r="43" spans="1:14" s="19" customFormat="1" ht="12">
      <c r="A43" s="17">
        <v>2</v>
      </c>
      <c r="B43" s="20" t="s">
        <v>182</v>
      </c>
      <c r="C43" s="21" t="s">
        <v>183</v>
      </c>
      <c r="D43" s="14">
        <v>89</v>
      </c>
      <c r="E43" s="11">
        <v>0.97599999999999998</v>
      </c>
      <c r="F43" s="15" t="s">
        <v>132</v>
      </c>
      <c r="G43" s="12" t="s">
        <v>134</v>
      </c>
      <c r="H43" s="23">
        <v>160</v>
      </c>
      <c r="I43" s="23">
        <v>165</v>
      </c>
      <c r="J43" s="22">
        <v>165</v>
      </c>
      <c r="K43" s="24"/>
      <c r="L43" s="24">
        <v>165</v>
      </c>
      <c r="M43" s="24">
        <f>L43*E43</f>
        <v>161.04</v>
      </c>
      <c r="N43" s="12" t="s">
        <v>11</v>
      </c>
    </row>
    <row r="44" spans="1:14" s="19" customFormat="1" ht="12">
      <c r="A44" s="17">
        <v>3</v>
      </c>
      <c r="B44" s="20" t="s">
        <v>147</v>
      </c>
      <c r="C44" s="13" t="s">
        <v>148</v>
      </c>
      <c r="D44" s="14">
        <v>88.45</v>
      </c>
      <c r="E44" s="11">
        <v>0.9778</v>
      </c>
      <c r="F44" s="15" t="s">
        <v>74</v>
      </c>
      <c r="G44" s="12" t="s">
        <v>36</v>
      </c>
      <c r="H44" s="22">
        <v>145</v>
      </c>
      <c r="I44" s="22">
        <v>155</v>
      </c>
      <c r="J44" s="22">
        <v>162.5</v>
      </c>
      <c r="K44" s="24"/>
      <c r="L44" s="24">
        <v>162</v>
      </c>
      <c r="M44" s="24">
        <f t="shared" si="3"/>
        <v>158.40360000000001</v>
      </c>
      <c r="N44" s="12" t="s">
        <v>11</v>
      </c>
    </row>
    <row r="45" spans="1:14" s="19" customFormat="1" ht="12" customHeight="1">
      <c r="A45" s="17">
        <v>4</v>
      </c>
      <c r="B45" s="20" t="s">
        <v>91</v>
      </c>
      <c r="C45" s="21" t="s">
        <v>31</v>
      </c>
      <c r="D45" s="14">
        <v>88.75</v>
      </c>
      <c r="E45" s="11">
        <v>0.97799999999999998</v>
      </c>
      <c r="F45" s="15" t="s">
        <v>74</v>
      </c>
      <c r="G45" s="12" t="s">
        <v>36</v>
      </c>
      <c r="H45" s="22">
        <v>145</v>
      </c>
      <c r="I45" s="23" t="s">
        <v>6</v>
      </c>
      <c r="J45" s="22">
        <v>152.5</v>
      </c>
      <c r="K45" s="24"/>
      <c r="L45" s="24">
        <v>152.5</v>
      </c>
      <c r="M45" s="24">
        <f>L45*E45</f>
        <v>149.14500000000001</v>
      </c>
      <c r="N45" s="12" t="s">
        <v>11</v>
      </c>
    </row>
    <row r="46" spans="1:14" s="19" customFormat="1" ht="12" customHeight="1">
      <c r="A46" s="17">
        <v>5</v>
      </c>
      <c r="B46" s="20" t="s">
        <v>201</v>
      </c>
      <c r="C46" s="21" t="s">
        <v>202</v>
      </c>
      <c r="D46" s="14">
        <v>88.8</v>
      </c>
      <c r="E46" s="11">
        <v>0.97640000000000005</v>
      </c>
      <c r="F46" s="15" t="s">
        <v>74</v>
      </c>
      <c r="G46" s="12" t="s">
        <v>200</v>
      </c>
      <c r="H46" s="22">
        <v>132.5</v>
      </c>
      <c r="I46" s="23">
        <v>140</v>
      </c>
      <c r="J46" s="23">
        <v>140</v>
      </c>
      <c r="K46" s="24"/>
      <c r="L46" s="24">
        <v>132.5</v>
      </c>
      <c r="M46" s="24">
        <f>L46*E46</f>
        <v>129.37300000000002</v>
      </c>
      <c r="N46" s="12" t="s">
        <v>11</v>
      </c>
    </row>
    <row r="47" spans="1:14" s="19" customFormat="1" ht="13.5" customHeight="1">
      <c r="A47" s="17"/>
      <c r="B47" s="20" t="s">
        <v>155</v>
      </c>
      <c r="C47" s="21" t="s">
        <v>184</v>
      </c>
      <c r="D47" s="14">
        <v>89.2</v>
      </c>
      <c r="E47" s="11">
        <v>0.97560000000000002</v>
      </c>
      <c r="F47" s="15" t="s">
        <v>74</v>
      </c>
      <c r="G47" s="12" t="s">
        <v>156</v>
      </c>
      <c r="H47" s="23">
        <v>140</v>
      </c>
      <c r="I47" s="23">
        <v>140</v>
      </c>
      <c r="J47" s="23">
        <v>140</v>
      </c>
      <c r="K47" s="24"/>
      <c r="L47" s="58">
        <v>0</v>
      </c>
      <c r="M47" s="58">
        <f>L47*E47</f>
        <v>0</v>
      </c>
      <c r="N47" s="12" t="s">
        <v>161</v>
      </c>
    </row>
    <row r="48" spans="1:14" s="19" customFormat="1" ht="12">
      <c r="A48" s="93" t="s">
        <v>47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s="19" customFormat="1" ht="12">
      <c r="A49" s="17">
        <v>1</v>
      </c>
      <c r="B49" s="21" t="s">
        <v>92</v>
      </c>
      <c r="C49" s="21" t="s">
        <v>33</v>
      </c>
      <c r="D49" s="14">
        <v>95.1</v>
      </c>
      <c r="E49" s="11">
        <v>0.93579999999999997</v>
      </c>
      <c r="F49" s="15" t="s">
        <v>74</v>
      </c>
      <c r="G49" s="12" t="s">
        <v>36</v>
      </c>
      <c r="H49" s="31">
        <v>140</v>
      </c>
      <c r="I49" s="22">
        <v>147.5</v>
      </c>
      <c r="J49" s="23">
        <v>155</v>
      </c>
      <c r="K49" s="24"/>
      <c r="L49" s="24">
        <v>147.5</v>
      </c>
      <c r="M49" s="24">
        <f>L49*E49</f>
        <v>138.03049999999999</v>
      </c>
      <c r="N49" s="12" t="s">
        <v>11</v>
      </c>
    </row>
    <row r="50" spans="1:14" s="19" customFormat="1" ht="12">
      <c r="A50" s="17">
        <v>2</v>
      </c>
      <c r="B50" s="21" t="s">
        <v>150</v>
      </c>
      <c r="C50" s="21" t="s">
        <v>151</v>
      </c>
      <c r="D50" s="14">
        <v>96.3</v>
      </c>
      <c r="E50" s="11">
        <v>0.93</v>
      </c>
      <c r="F50" s="15" t="s">
        <v>74</v>
      </c>
      <c r="G50" s="12" t="s">
        <v>36</v>
      </c>
      <c r="H50" s="31">
        <v>135</v>
      </c>
      <c r="I50" s="23" t="s">
        <v>95</v>
      </c>
      <c r="J50" s="22">
        <v>140</v>
      </c>
      <c r="K50" s="24"/>
      <c r="L50" s="24">
        <v>140</v>
      </c>
      <c r="M50" s="24">
        <f>L50*E50</f>
        <v>130.20000000000002</v>
      </c>
      <c r="N50" s="12" t="s">
        <v>11</v>
      </c>
    </row>
    <row r="51" spans="1:14" s="19" customFormat="1" ht="12">
      <c r="A51" s="93" t="s">
        <v>48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 s="19" customFormat="1" ht="15.75" customHeight="1">
      <c r="A52" s="17"/>
      <c r="B52" s="20" t="s">
        <v>207</v>
      </c>
      <c r="C52" s="13" t="s">
        <v>208</v>
      </c>
      <c r="D52" s="14">
        <v>102.8</v>
      </c>
      <c r="E52" s="11">
        <v>0.9042</v>
      </c>
      <c r="F52" s="15" t="s">
        <v>74</v>
      </c>
      <c r="G52" s="12" t="s">
        <v>200</v>
      </c>
      <c r="H52" s="23">
        <v>167.5</v>
      </c>
      <c r="I52" s="23">
        <v>167.5</v>
      </c>
      <c r="J52" s="23"/>
      <c r="K52" s="24"/>
      <c r="L52" s="58">
        <v>0</v>
      </c>
      <c r="M52" s="58">
        <v>0</v>
      </c>
      <c r="N52" s="15" t="s">
        <v>11</v>
      </c>
    </row>
    <row r="53" spans="1:14" s="19" customFormat="1" ht="12">
      <c r="A53" s="93" t="s">
        <v>53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s="19" customFormat="1" ht="14.25" customHeight="1">
      <c r="A54" s="17">
        <v>1</v>
      </c>
      <c r="B54" s="20" t="s">
        <v>152</v>
      </c>
      <c r="C54" s="21" t="s">
        <v>153</v>
      </c>
      <c r="D54" s="14">
        <v>115.25</v>
      </c>
      <c r="E54" s="11">
        <v>0.872</v>
      </c>
      <c r="F54" s="15" t="s">
        <v>10</v>
      </c>
      <c r="G54" s="12" t="s">
        <v>69</v>
      </c>
      <c r="H54" s="22">
        <v>185</v>
      </c>
      <c r="I54" s="22">
        <v>190</v>
      </c>
      <c r="J54" s="23">
        <v>202.5</v>
      </c>
      <c r="K54" s="24"/>
      <c r="L54" s="24">
        <v>190</v>
      </c>
      <c r="M54" s="24">
        <f>L54*E54</f>
        <v>165.68</v>
      </c>
      <c r="N54" s="12" t="s">
        <v>225</v>
      </c>
    </row>
    <row r="55" spans="1:14" s="19" customFormat="1" ht="12">
      <c r="A55" s="93" t="s">
        <v>54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19" customFormat="1" ht="12">
      <c r="A56" s="17">
        <v>1</v>
      </c>
      <c r="B56" s="20" t="s">
        <v>93</v>
      </c>
      <c r="C56" s="13" t="s">
        <v>34</v>
      </c>
      <c r="D56" s="14">
        <v>139.69999999999999</v>
      </c>
      <c r="E56" s="11">
        <v>0.84079999999999999</v>
      </c>
      <c r="F56" s="15" t="s">
        <v>74</v>
      </c>
      <c r="G56" s="12" t="s">
        <v>36</v>
      </c>
      <c r="H56" s="22">
        <v>165</v>
      </c>
      <c r="I56" s="23">
        <v>175</v>
      </c>
      <c r="J56" s="23">
        <v>175</v>
      </c>
      <c r="K56" s="24"/>
      <c r="L56" s="24">
        <v>165</v>
      </c>
      <c r="M56" s="24">
        <f>L56*E56</f>
        <v>138.732</v>
      </c>
      <c r="N56" s="12" t="s">
        <v>11</v>
      </c>
    </row>
  </sheetData>
  <mergeCells count="26"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  <mergeCell ref="A39:N39"/>
    <mergeCell ref="A48:N48"/>
    <mergeCell ref="A55:N55"/>
    <mergeCell ref="A4:N4"/>
    <mergeCell ref="A6:N6"/>
    <mergeCell ref="A27:N27"/>
    <mergeCell ref="A29:N29"/>
    <mergeCell ref="A51:N51"/>
    <mergeCell ref="A53:N53"/>
    <mergeCell ref="A9:N9"/>
    <mergeCell ref="A20:N20"/>
    <mergeCell ref="A22:N22"/>
    <mergeCell ref="A16:N16"/>
    <mergeCell ref="A18:N1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Пауэрлифтинг в одн. экип. ДК</vt:lpstr>
      <vt:lpstr>Пауэрлифтинг в одн. экипировке</vt:lpstr>
      <vt:lpstr>Пауэрлифтинг в бинтах ДК</vt:lpstr>
      <vt:lpstr>Пауэрлифтинг без экипировки ДК</vt:lpstr>
      <vt:lpstr>Пауэрлифтинг без экипировки</vt:lpstr>
      <vt:lpstr>Присед в бинтах ДК</vt:lpstr>
      <vt:lpstr>Присед без экипировки ДК</vt:lpstr>
      <vt:lpstr>Присед без экипировки</vt:lpstr>
      <vt:lpstr>Жим лежа без экипировки ДК</vt:lpstr>
      <vt:lpstr>Жим лежа без экипировки</vt:lpstr>
      <vt:lpstr>Жим лежа ПОДА без экипировки </vt:lpstr>
      <vt:lpstr>Жим лежа в SOFT экипировке ДК</vt:lpstr>
      <vt:lpstr>Жим лежа в SOFT экипировке</vt:lpstr>
      <vt:lpstr>Жим лежа в однослойной экипиров</vt:lpstr>
      <vt:lpstr>Народный жим 1 вес</vt:lpstr>
      <vt:lpstr>Народный жим 1 вес ДК</vt:lpstr>
      <vt:lpstr>Становая тяга без экипировки ДК</vt:lpstr>
      <vt:lpstr>Становая тяга без экипировки</vt:lpstr>
      <vt:lpstr>Становая тяга в одн. экип. ДК</vt:lpstr>
      <vt:lpstr>Становая тяга в одн. экипировке</vt:lpstr>
      <vt:lpstr>Пауэрспорт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Сергей Длужневский</cp:lastModifiedBy>
  <dcterms:created xsi:type="dcterms:W3CDTF">2015-08-21T04:59:56Z</dcterms:created>
  <dcterms:modified xsi:type="dcterms:W3CDTF">2016-04-10T11:59:05Z</dcterms:modified>
</cp:coreProperties>
</file>